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445"/>
  </bookViews>
  <sheets>
    <sheet name="Leia-me" sheetId="6" r:id="rId1"/>
    <sheet name="Principal Detalhada" sheetId="1" r:id="rId2"/>
    <sheet name="Principal Temas" sheetId="5" r:id="rId3"/>
    <sheet name="Secundária" sheetId="2" r:id="rId4"/>
    <sheet name="Secundária UPGRH" sheetId="3" r:id="rId5"/>
    <sheet name="Secundária Setor" sheetId="4" r:id="rId6"/>
  </sheets>
  <calcPr calcId="125725"/>
</workbook>
</file>

<file path=xl/calcChain.xml><?xml version="1.0" encoding="utf-8"?>
<calcChain xmlns="http://schemas.openxmlformats.org/spreadsheetml/2006/main">
  <c r="AD4" i="2"/>
  <c r="G154" i="4" l="1"/>
  <c r="H154" s="1"/>
  <c r="G152"/>
  <c r="H152" s="1"/>
  <c r="G151"/>
  <c r="H151" s="1"/>
  <c r="G150"/>
  <c r="H150" s="1"/>
  <c r="G143" i="3"/>
  <c r="H143" s="1"/>
  <c r="G139"/>
  <c r="H139" s="1"/>
  <c r="G125"/>
  <c r="H125" s="1"/>
  <c r="G154"/>
  <c r="H154" s="1"/>
  <c r="L151" i="1" l="1"/>
  <c r="M151" s="1"/>
  <c r="L152"/>
  <c r="M152" s="1"/>
  <c r="L153"/>
  <c r="M153" s="1"/>
  <c r="L154"/>
  <c r="M154" s="1"/>
  <c r="I55" i="2" l="1"/>
  <c r="U55" s="1"/>
  <c r="H9"/>
  <c r="T9" s="1"/>
  <c r="I9"/>
  <c r="U9" s="1"/>
  <c r="J9"/>
  <c r="V9" s="1"/>
  <c r="K9"/>
  <c r="W9" s="1"/>
  <c r="L9"/>
  <c r="X9" s="1"/>
  <c r="H10"/>
  <c r="T10" s="1"/>
  <c r="I10"/>
  <c r="U10" s="1"/>
  <c r="J10"/>
  <c r="V10" s="1"/>
  <c r="K10"/>
  <c r="W10" s="1"/>
  <c r="L10"/>
  <c r="X10" s="1"/>
  <c r="H11"/>
  <c r="T11" s="1"/>
  <c r="I11"/>
  <c r="U11" s="1"/>
  <c r="J11"/>
  <c r="V11" s="1"/>
  <c r="K11"/>
  <c r="W11" s="1"/>
  <c r="L11"/>
  <c r="X11" s="1"/>
  <c r="H12"/>
  <c r="T12" s="1"/>
  <c r="I12"/>
  <c r="U12" s="1"/>
  <c r="J12"/>
  <c r="V12" s="1"/>
  <c r="K12"/>
  <c r="W12" s="1"/>
  <c r="L12"/>
  <c r="X12" s="1"/>
  <c r="H13"/>
  <c r="T13" s="1"/>
  <c r="I13"/>
  <c r="U13" s="1"/>
  <c r="J13"/>
  <c r="V13" s="1"/>
  <c r="K13"/>
  <c r="W13" s="1"/>
  <c r="L13"/>
  <c r="X13" s="1"/>
  <c r="H14"/>
  <c r="T14" s="1"/>
  <c r="I14"/>
  <c r="U14" s="1"/>
  <c r="J14"/>
  <c r="V14" s="1"/>
  <c r="K14"/>
  <c r="W14" s="1"/>
  <c r="L14"/>
  <c r="X14" s="1"/>
  <c r="H15"/>
  <c r="T15" s="1"/>
  <c r="I15"/>
  <c r="U15" s="1"/>
  <c r="J15"/>
  <c r="V15" s="1"/>
  <c r="K15"/>
  <c r="W15" s="1"/>
  <c r="L15"/>
  <c r="X15" s="1"/>
  <c r="H16"/>
  <c r="T16" s="1"/>
  <c r="I16"/>
  <c r="U16" s="1"/>
  <c r="J16"/>
  <c r="V16" s="1"/>
  <c r="K16"/>
  <c r="W16" s="1"/>
  <c r="L16"/>
  <c r="X16" s="1"/>
  <c r="H17"/>
  <c r="T17" s="1"/>
  <c r="I17"/>
  <c r="U17" s="1"/>
  <c r="J17"/>
  <c r="V17" s="1"/>
  <c r="K17"/>
  <c r="W17" s="1"/>
  <c r="L17"/>
  <c r="X17" s="1"/>
  <c r="H18"/>
  <c r="T18" s="1"/>
  <c r="I18"/>
  <c r="U18" s="1"/>
  <c r="J18"/>
  <c r="V18" s="1"/>
  <c r="K18"/>
  <c r="W18" s="1"/>
  <c r="L18"/>
  <c r="X18" s="1"/>
  <c r="H19"/>
  <c r="T19" s="1"/>
  <c r="I19"/>
  <c r="U19" s="1"/>
  <c r="J19"/>
  <c r="V19" s="1"/>
  <c r="K19"/>
  <c r="W19" s="1"/>
  <c r="L19"/>
  <c r="X19" s="1"/>
  <c r="H20"/>
  <c r="T20" s="1"/>
  <c r="I20"/>
  <c r="U20" s="1"/>
  <c r="J20"/>
  <c r="V20" s="1"/>
  <c r="K20"/>
  <c r="W20" s="1"/>
  <c r="L20"/>
  <c r="X20" s="1"/>
  <c r="H21"/>
  <c r="T21" s="1"/>
  <c r="I21"/>
  <c r="U21" s="1"/>
  <c r="J21"/>
  <c r="V21" s="1"/>
  <c r="K21"/>
  <c r="W21" s="1"/>
  <c r="L21"/>
  <c r="X21" s="1"/>
  <c r="H22"/>
  <c r="T22" s="1"/>
  <c r="I22"/>
  <c r="U22" s="1"/>
  <c r="J22"/>
  <c r="V22" s="1"/>
  <c r="K22"/>
  <c r="W22" s="1"/>
  <c r="L22"/>
  <c r="X22" s="1"/>
  <c r="H23"/>
  <c r="T23" s="1"/>
  <c r="I23"/>
  <c r="U23" s="1"/>
  <c r="J23"/>
  <c r="V23" s="1"/>
  <c r="K23"/>
  <c r="W23" s="1"/>
  <c r="L23"/>
  <c r="X23" s="1"/>
  <c r="H24"/>
  <c r="T24" s="1"/>
  <c r="I24"/>
  <c r="U24" s="1"/>
  <c r="J24"/>
  <c r="V24" s="1"/>
  <c r="K24"/>
  <c r="W24" s="1"/>
  <c r="L24"/>
  <c r="X24" s="1"/>
  <c r="H25"/>
  <c r="T25" s="1"/>
  <c r="I25"/>
  <c r="U25" s="1"/>
  <c r="J25"/>
  <c r="V25" s="1"/>
  <c r="K25"/>
  <c r="W25" s="1"/>
  <c r="L25"/>
  <c r="X25" s="1"/>
  <c r="H26"/>
  <c r="T26" s="1"/>
  <c r="I26"/>
  <c r="U26" s="1"/>
  <c r="J26"/>
  <c r="V26" s="1"/>
  <c r="K26"/>
  <c r="W26" s="1"/>
  <c r="L26"/>
  <c r="X26" s="1"/>
  <c r="H27"/>
  <c r="T27" s="1"/>
  <c r="I27"/>
  <c r="U27" s="1"/>
  <c r="J27"/>
  <c r="V27" s="1"/>
  <c r="K27"/>
  <c r="W27" s="1"/>
  <c r="L27"/>
  <c r="X27" s="1"/>
  <c r="H28"/>
  <c r="T28" s="1"/>
  <c r="I28"/>
  <c r="U28" s="1"/>
  <c r="J28"/>
  <c r="V28" s="1"/>
  <c r="K28"/>
  <c r="W28" s="1"/>
  <c r="L28"/>
  <c r="X28" s="1"/>
  <c r="H29"/>
  <c r="T29" s="1"/>
  <c r="I29"/>
  <c r="U29" s="1"/>
  <c r="J29"/>
  <c r="V29" s="1"/>
  <c r="K29"/>
  <c r="W29" s="1"/>
  <c r="L29"/>
  <c r="X29" s="1"/>
  <c r="H30"/>
  <c r="T30" s="1"/>
  <c r="I30"/>
  <c r="U30" s="1"/>
  <c r="J30"/>
  <c r="V30" s="1"/>
  <c r="K30"/>
  <c r="W30" s="1"/>
  <c r="L30"/>
  <c r="X30" s="1"/>
  <c r="H31"/>
  <c r="T31" s="1"/>
  <c r="I31"/>
  <c r="U31" s="1"/>
  <c r="J31"/>
  <c r="V31" s="1"/>
  <c r="K31"/>
  <c r="W31" s="1"/>
  <c r="L31"/>
  <c r="X31" s="1"/>
  <c r="H32"/>
  <c r="T32" s="1"/>
  <c r="I32"/>
  <c r="U32" s="1"/>
  <c r="J32"/>
  <c r="V32" s="1"/>
  <c r="K32"/>
  <c r="W32" s="1"/>
  <c r="L32"/>
  <c r="X32" s="1"/>
  <c r="H33"/>
  <c r="T33" s="1"/>
  <c r="I33"/>
  <c r="U33" s="1"/>
  <c r="J33"/>
  <c r="V33" s="1"/>
  <c r="K33"/>
  <c r="W33" s="1"/>
  <c r="L33"/>
  <c r="X33" s="1"/>
  <c r="H34"/>
  <c r="T34" s="1"/>
  <c r="I34"/>
  <c r="U34" s="1"/>
  <c r="J34"/>
  <c r="V34" s="1"/>
  <c r="K34"/>
  <c r="W34" s="1"/>
  <c r="L34"/>
  <c r="X34" s="1"/>
  <c r="H35"/>
  <c r="T35" s="1"/>
  <c r="I35"/>
  <c r="U35" s="1"/>
  <c r="J35"/>
  <c r="V35" s="1"/>
  <c r="K35"/>
  <c r="W35" s="1"/>
  <c r="L35"/>
  <c r="X35" s="1"/>
  <c r="H36"/>
  <c r="T36" s="1"/>
  <c r="I36"/>
  <c r="U36" s="1"/>
  <c r="J36"/>
  <c r="V36" s="1"/>
  <c r="K36"/>
  <c r="W36" s="1"/>
  <c r="L36"/>
  <c r="X36" s="1"/>
  <c r="H37"/>
  <c r="T37" s="1"/>
  <c r="I37"/>
  <c r="U37" s="1"/>
  <c r="J37"/>
  <c r="V37" s="1"/>
  <c r="K37"/>
  <c r="W37" s="1"/>
  <c r="L37"/>
  <c r="X37" s="1"/>
  <c r="H38"/>
  <c r="T38" s="1"/>
  <c r="I38"/>
  <c r="U38" s="1"/>
  <c r="J38"/>
  <c r="V38" s="1"/>
  <c r="K38"/>
  <c r="W38" s="1"/>
  <c r="L38"/>
  <c r="X38" s="1"/>
  <c r="H39"/>
  <c r="T39" s="1"/>
  <c r="I39"/>
  <c r="U39" s="1"/>
  <c r="J39"/>
  <c r="V39" s="1"/>
  <c r="K39"/>
  <c r="W39" s="1"/>
  <c r="L39"/>
  <c r="X39" s="1"/>
  <c r="H40"/>
  <c r="T40" s="1"/>
  <c r="I40"/>
  <c r="U40" s="1"/>
  <c r="J40"/>
  <c r="V40" s="1"/>
  <c r="K40"/>
  <c r="W40" s="1"/>
  <c r="L40"/>
  <c r="X40" s="1"/>
  <c r="H41"/>
  <c r="T41" s="1"/>
  <c r="I41"/>
  <c r="U41" s="1"/>
  <c r="J41"/>
  <c r="V41" s="1"/>
  <c r="K41"/>
  <c r="W41" s="1"/>
  <c r="L41"/>
  <c r="X41" s="1"/>
  <c r="H42"/>
  <c r="T42" s="1"/>
  <c r="I42"/>
  <c r="U42" s="1"/>
  <c r="J42"/>
  <c r="V42" s="1"/>
  <c r="K42"/>
  <c r="W42" s="1"/>
  <c r="L42"/>
  <c r="X42" s="1"/>
  <c r="H43"/>
  <c r="T43" s="1"/>
  <c r="I43"/>
  <c r="U43" s="1"/>
  <c r="J43"/>
  <c r="V43" s="1"/>
  <c r="K43"/>
  <c r="W43" s="1"/>
  <c r="L43"/>
  <c r="X43" s="1"/>
  <c r="H44"/>
  <c r="T44" s="1"/>
  <c r="I44"/>
  <c r="U44" s="1"/>
  <c r="J44"/>
  <c r="V44" s="1"/>
  <c r="K44"/>
  <c r="W44" s="1"/>
  <c r="L44"/>
  <c r="X44" s="1"/>
  <c r="H45"/>
  <c r="T45" s="1"/>
  <c r="I45"/>
  <c r="U45" s="1"/>
  <c r="J45"/>
  <c r="V45" s="1"/>
  <c r="K45"/>
  <c r="W45" s="1"/>
  <c r="L45"/>
  <c r="X45" s="1"/>
  <c r="H46"/>
  <c r="T46" s="1"/>
  <c r="I46"/>
  <c r="U46" s="1"/>
  <c r="J46"/>
  <c r="V46" s="1"/>
  <c r="K46"/>
  <c r="W46" s="1"/>
  <c r="L46"/>
  <c r="X46" s="1"/>
  <c r="H47"/>
  <c r="T47" s="1"/>
  <c r="I47"/>
  <c r="U47" s="1"/>
  <c r="J47"/>
  <c r="V47" s="1"/>
  <c r="K47"/>
  <c r="W47" s="1"/>
  <c r="L47"/>
  <c r="X47" s="1"/>
  <c r="H48"/>
  <c r="T48" s="1"/>
  <c r="I48"/>
  <c r="U48" s="1"/>
  <c r="J48"/>
  <c r="V48" s="1"/>
  <c r="K48"/>
  <c r="W48" s="1"/>
  <c r="L48"/>
  <c r="X48" s="1"/>
  <c r="H49"/>
  <c r="T49" s="1"/>
  <c r="I49"/>
  <c r="U49" s="1"/>
  <c r="J49"/>
  <c r="V49" s="1"/>
  <c r="K49"/>
  <c r="W49" s="1"/>
  <c r="L49"/>
  <c r="X49" s="1"/>
  <c r="H50"/>
  <c r="T50" s="1"/>
  <c r="I50"/>
  <c r="U50" s="1"/>
  <c r="J50"/>
  <c r="V50" s="1"/>
  <c r="K50"/>
  <c r="W50" s="1"/>
  <c r="L50"/>
  <c r="X50" s="1"/>
  <c r="H51"/>
  <c r="T51" s="1"/>
  <c r="I51"/>
  <c r="U51" s="1"/>
  <c r="J51"/>
  <c r="V51" s="1"/>
  <c r="K51"/>
  <c r="W51" s="1"/>
  <c r="L51"/>
  <c r="X51" s="1"/>
  <c r="H52"/>
  <c r="T52" s="1"/>
  <c r="I52"/>
  <c r="U52" s="1"/>
  <c r="J52"/>
  <c r="V52" s="1"/>
  <c r="K52"/>
  <c r="W52" s="1"/>
  <c r="L52"/>
  <c r="X52" s="1"/>
  <c r="H53"/>
  <c r="T53" s="1"/>
  <c r="I53"/>
  <c r="U53" s="1"/>
  <c r="J53"/>
  <c r="V53" s="1"/>
  <c r="K53"/>
  <c r="W53" s="1"/>
  <c r="L53"/>
  <c r="X53" s="1"/>
  <c r="H54"/>
  <c r="T54" s="1"/>
  <c r="I54"/>
  <c r="U54" s="1"/>
  <c r="J54"/>
  <c r="V54" s="1"/>
  <c r="K54"/>
  <c r="W54" s="1"/>
  <c r="L54"/>
  <c r="X54" s="1"/>
  <c r="H55"/>
  <c r="T55" s="1"/>
  <c r="J55"/>
  <c r="V55" s="1"/>
  <c r="K55"/>
  <c r="W55" s="1"/>
  <c r="L55"/>
  <c r="X55" s="1"/>
  <c r="H56"/>
  <c r="T56" s="1"/>
  <c r="I56"/>
  <c r="U56" s="1"/>
  <c r="J56"/>
  <c r="V56" s="1"/>
  <c r="K56"/>
  <c r="W56" s="1"/>
  <c r="L56"/>
  <c r="X56" s="1"/>
  <c r="H57"/>
  <c r="T57" s="1"/>
  <c r="I57"/>
  <c r="U57" s="1"/>
  <c r="J57"/>
  <c r="V57" s="1"/>
  <c r="K57"/>
  <c r="W57" s="1"/>
  <c r="L57"/>
  <c r="X57" s="1"/>
  <c r="H58"/>
  <c r="T58" s="1"/>
  <c r="I58"/>
  <c r="U58" s="1"/>
  <c r="J58"/>
  <c r="V58" s="1"/>
  <c r="K58"/>
  <c r="W58" s="1"/>
  <c r="L58"/>
  <c r="X58" s="1"/>
  <c r="H59"/>
  <c r="T59" s="1"/>
  <c r="I59"/>
  <c r="U59" s="1"/>
  <c r="J59"/>
  <c r="V59" s="1"/>
  <c r="K59"/>
  <c r="W59" s="1"/>
  <c r="L59"/>
  <c r="X59" s="1"/>
  <c r="H60"/>
  <c r="T60" s="1"/>
  <c r="I60"/>
  <c r="U60" s="1"/>
  <c r="J60"/>
  <c r="V60" s="1"/>
  <c r="K60"/>
  <c r="W60" s="1"/>
  <c r="L60"/>
  <c r="X60" s="1"/>
  <c r="H61"/>
  <c r="T61" s="1"/>
  <c r="I61"/>
  <c r="U61" s="1"/>
  <c r="J61"/>
  <c r="V61" s="1"/>
  <c r="K61"/>
  <c r="W61" s="1"/>
  <c r="L61"/>
  <c r="X61" s="1"/>
  <c r="H62"/>
  <c r="T62" s="1"/>
  <c r="I62"/>
  <c r="U62" s="1"/>
  <c r="J62"/>
  <c r="V62" s="1"/>
  <c r="K62"/>
  <c r="W62" s="1"/>
  <c r="L62"/>
  <c r="X62" s="1"/>
  <c r="H63"/>
  <c r="T63" s="1"/>
  <c r="I63"/>
  <c r="U63" s="1"/>
  <c r="J63"/>
  <c r="V63" s="1"/>
  <c r="K63"/>
  <c r="W63" s="1"/>
  <c r="L63"/>
  <c r="X63" s="1"/>
  <c r="H64"/>
  <c r="T64" s="1"/>
  <c r="I64"/>
  <c r="U64" s="1"/>
  <c r="J64"/>
  <c r="V64" s="1"/>
  <c r="K64"/>
  <c r="W64" s="1"/>
  <c r="L64"/>
  <c r="X64" s="1"/>
  <c r="H65"/>
  <c r="T65" s="1"/>
  <c r="I65"/>
  <c r="U65" s="1"/>
  <c r="J65"/>
  <c r="V65" s="1"/>
  <c r="K65"/>
  <c r="W65" s="1"/>
  <c r="L65"/>
  <c r="X65" s="1"/>
  <c r="H66"/>
  <c r="T66" s="1"/>
  <c r="I66"/>
  <c r="U66" s="1"/>
  <c r="J66"/>
  <c r="V66" s="1"/>
  <c r="K66"/>
  <c r="W66" s="1"/>
  <c r="L66"/>
  <c r="X66" s="1"/>
  <c r="H67"/>
  <c r="T67" s="1"/>
  <c r="I67"/>
  <c r="U67" s="1"/>
  <c r="J67"/>
  <c r="V67" s="1"/>
  <c r="K67"/>
  <c r="W67" s="1"/>
  <c r="L67"/>
  <c r="X67" s="1"/>
  <c r="H68"/>
  <c r="T68" s="1"/>
  <c r="I68"/>
  <c r="U68" s="1"/>
  <c r="J68"/>
  <c r="V68" s="1"/>
  <c r="K68"/>
  <c r="W68" s="1"/>
  <c r="L68"/>
  <c r="X68" s="1"/>
  <c r="H69"/>
  <c r="T69" s="1"/>
  <c r="I69"/>
  <c r="U69" s="1"/>
  <c r="J69"/>
  <c r="V69" s="1"/>
  <c r="K69"/>
  <c r="W69" s="1"/>
  <c r="L69"/>
  <c r="X69" s="1"/>
  <c r="H70"/>
  <c r="T70" s="1"/>
  <c r="I70"/>
  <c r="U70" s="1"/>
  <c r="J70"/>
  <c r="V70" s="1"/>
  <c r="K70"/>
  <c r="W70" s="1"/>
  <c r="L70"/>
  <c r="X70" s="1"/>
  <c r="H71"/>
  <c r="T71" s="1"/>
  <c r="I71"/>
  <c r="U71" s="1"/>
  <c r="J71"/>
  <c r="V71" s="1"/>
  <c r="K71"/>
  <c r="W71" s="1"/>
  <c r="L71"/>
  <c r="X71" s="1"/>
  <c r="H72"/>
  <c r="T72" s="1"/>
  <c r="I72"/>
  <c r="U72" s="1"/>
  <c r="J72"/>
  <c r="V72" s="1"/>
  <c r="K72"/>
  <c r="W72" s="1"/>
  <c r="L72"/>
  <c r="X72" s="1"/>
  <c r="H73"/>
  <c r="T73" s="1"/>
  <c r="I73"/>
  <c r="U73" s="1"/>
  <c r="J73"/>
  <c r="V73" s="1"/>
  <c r="K73"/>
  <c r="W73" s="1"/>
  <c r="L73"/>
  <c r="X73" s="1"/>
  <c r="H74"/>
  <c r="T74" s="1"/>
  <c r="I74"/>
  <c r="U74" s="1"/>
  <c r="J74"/>
  <c r="V74" s="1"/>
  <c r="K74"/>
  <c r="W74" s="1"/>
  <c r="L74"/>
  <c r="X74" s="1"/>
  <c r="H75"/>
  <c r="T75" s="1"/>
  <c r="I75"/>
  <c r="U75" s="1"/>
  <c r="J75"/>
  <c r="V75" s="1"/>
  <c r="K75"/>
  <c r="W75" s="1"/>
  <c r="L75"/>
  <c r="X75" s="1"/>
  <c r="H76"/>
  <c r="T76" s="1"/>
  <c r="I76"/>
  <c r="U76" s="1"/>
  <c r="J76"/>
  <c r="V76" s="1"/>
  <c r="K76"/>
  <c r="W76" s="1"/>
  <c r="L76"/>
  <c r="X76" s="1"/>
  <c r="H77"/>
  <c r="T77" s="1"/>
  <c r="I77"/>
  <c r="U77" s="1"/>
  <c r="J77"/>
  <c r="V77" s="1"/>
  <c r="K77"/>
  <c r="W77" s="1"/>
  <c r="L77"/>
  <c r="X77" s="1"/>
  <c r="H78"/>
  <c r="T78" s="1"/>
  <c r="I78"/>
  <c r="U78" s="1"/>
  <c r="J78"/>
  <c r="V78" s="1"/>
  <c r="K78"/>
  <c r="W78" s="1"/>
  <c r="L78"/>
  <c r="X78" s="1"/>
  <c r="H79"/>
  <c r="T79" s="1"/>
  <c r="I79"/>
  <c r="U79" s="1"/>
  <c r="J79"/>
  <c r="V79" s="1"/>
  <c r="K79"/>
  <c r="W79" s="1"/>
  <c r="L79"/>
  <c r="X79" s="1"/>
  <c r="H80"/>
  <c r="T80" s="1"/>
  <c r="I80"/>
  <c r="U80" s="1"/>
  <c r="J80"/>
  <c r="V80" s="1"/>
  <c r="K80"/>
  <c r="W80" s="1"/>
  <c r="L80"/>
  <c r="X80" s="1"/>
  <c r="H81"/>
  <c r="T81" s="1"/>
  <c r="I81"/>
  <c r="U81" s="1"/>
  <c r="J81"/>
  <c r="V81" s="1"/>
  <c r="K81"/>
  <c r="W81" s="1"/>
  <c r="L81"/>
  <c r="X81" s="1"/>
  <c r="H82"/>
  <c r="T82" s="1"/>
  <c r="I82"/>
  <c r="U82" s="1"/>
  <c r="J82"/>
  <c r="V82" s="1"/>
  <c r="K82"/>
  <c r="W82" s="1"/>
  <c r="L82"/>
  <c r="X82" s="1"/>
  <c r="H83"/>
  <c r="T83" s="1"/>
  <c r="I83"/>
  <c r="U83" s="1"/>
  <c r="J83"/>
  <c r="V83" s="1"/>
  <c r="K83"/>
  <c r="W83" s="1"/>
  <c r="L83"/>
  <c r="X83" s="1"/>
  <c r="H84"/>
  <c r="T84" s="1"/>
  <c r="I84"/>
  <c r="U84" s="1"/>
  <c r="J84"/>
  <c r="V84" s="1"/>
  <c r="K84"/>
  <c r="W84" s="1"/>
  <c r="L84"/>
  <c r="X84" s="1"/>
  <c r="H85"/>
  <c r="T85" s="1"/>
  <c r="I85"/>
  <c r="U85" s="1"/>
  <c r="J85"/>
  <c r="V85" s="1"/>
  <c r="K85"/>
  <c r="W85" s="1"/>
  <c r="L85"/>
  <c r="X85" s="1"/>
  <c r="H86"/>
  <c r="T86" s="1"/>
  <c r="I86"/>
  <c r="U86" s="1"/>
  <c r="J86"/>
  <c r="V86" s="1"/>
  <c r="K86"/>
  <c r="W86" s="1"/>
  <c r="L86"/>
  <c r="X86" s="1"/>
  <c r="H87"/>
  <c r="T87" s="1"/>
  <c r="I87"/>
  <c r="U87" s="1"/>
  <c r="J87"/>
  <c r="V87" s="1"/>
  <c r="K87"/>
  <c r="W87" s="1"/>
  <c r="L87"/>
  <c r="X87" s="1"/>
  <c r="H88"/>
  <c r="T88" s="1"/>
  <c r="I88"/>
  <c r="U88" s="1"/>
  <c r="J88"/>
  <c r="V88" s="1"/>
  <c r="K88"/>
  <c r="W88" s="1"/>
  <c r="L88"/>
  <c r="X88" s="1"/>
  <c r="H89"/>
  <c r="T89" s="1"/>
  <c r="I89"/>
  <c r="U89" s="1"/>
  <c r="J89"/>
  <c r="V89" s="1"/>
  <c r="K89"/>
  <c r="W89" s="1"/>
  <c r="L89"/>
  <c r="X89" s="1"/>
  <c r="H90"/>
  <c r="T90" s="1"/>
  <c r="I90"/>
  <c r="U90" s="1"/>
  <c r="J90"/>
  <c r="V90" s="1"/>
  <c r="K90"/>
  <c r="W90" s="1"/>
  <c r="L90"/>
  <c r="X90" s="1"/>
  <c r="H91"/>
  <c r="T91" s="1"/>
  <c r="I91"/>
  <c r="U91" s="1"/>
  <c r="J91"/>
  <c r="V91" s="1"/>
  <c r="K91"/>
  <c r="W91" s="1"/>
  <c r="L91"/>
  <c r="X91" s="1"/>
  <c r="H92"/>
  <c r="T92" s="1"/>
  <c r="I92"/>
  <c r="U92" s="1"/>
  <c r="J92"/>
  <c r="V92" s="1"/>
  <c r="K92"/>
  <c r="W92" s="1"/>
  <c r="L92"/>
  <c r="X92" s="1"/>
  <c r="H93"/>
  <c r="T93" s="1"/>
  <c r="I93"/>
  <c r="U93" s="1"/>
  <c r="J93"/>
  <c r="V93" s="1"/>
  <c r="K93"/>
  <c r="W93" s="1"/>
  <c r="L93"/>
  <c r="X93" s="1"/>
  <c r="H94"/>
  <c r="T94" s="1"/>
  <c r="I94"/>
  <c r="U94" s="1"/>
  <c r="J94"/>
  <c r="V94" s="1"/>
  <c r="K94"/>
  <c r="W94" s="1"/>
  <c r="L94"/>
  <c r="X94" s="1"/>
  <c r="H95"/>
  <c r="T95" s="1"/>
  <c r="I95"/>
  <c r="U95" s="1"/>
  <c r="J95"/>
  <c r="V95" s="1"/>
  <c r="K95"/>
  <c r="W95" s="1"/>
  <c r="L95"/>
  <c r="X95" s="1"/>
  <c r="H96"/>
  <c r="T96" s="1"/>
  <c r="I96"/>
  <c r="U96" s="1"/>
  <c r="J96"/>
  <c r="V96" s="1"/>
  <c r="K96"/>
  <c r="W96" s="1"/>
  <c r="L96"/>
  <c r="X96" s="1"/>
  <c r="H97"/>
  <c r="T97" s="1"/>
  <c r="I97"/>
  <c r="U97" s="1"/>
  <c r="J97"/>
  <c r="V97" s="1"/>
  <c r="K97"/>
  <c r="W97" s="1"/>
  <c r="L97"/>
  <c r="X97" s="1"/>
  <c r="H98"/>
  <c r="T98" s="1"/>
  <c r="I98"/>
  <c r="U98" s="1"/>
  <c r="J98"/>
  <c r="V98" s="1"/>
  <c r="K98"/>
  <c r="W98" s="1"/>
  <c r="L98"/>
  <c r="X98" s="1"/>
  <c r="H99"/>
  <c r="T99" s="1"/>
  <c r="I99"/>
  <c r="U99" s="1"/>
  <c r="J99"/>
  <c r="V99" s="1"/>
  <c r="K99"/>
  <c r="W99" s="1"/>
  <c r="L99"/>
  <c r="X99" s="1"/>
  <c r="H100"/>
  <c r="T100" s="1"/>
  <c r="I100"/>
  <c r="U100" s="1"/>
  <c r="J100"/>
  <c r="V100" s="1"/>
  <c r="K100"/>
  <c r="W100" s="1"/>
  <c r="L100"/>
  <c r="X100" s="1"/>
  <c r="H101"/>
  <c r="T101" s="1"/>
  <c r="I101"/>
  <c r="U101" s="1"/>
  <c r="J101"/>
  <c r="V101" s="1"/>
  <c r="K101"/>
  <c r="W101" s="1"/>
  <c r="L101"/>
  <c r="X101" s="1"/>
  <c r="H102"/>
  <c r="T102" s="1"/>
  <c r="I102"/>
  <c r="U102" s="1"/>
  <c r="J102"/>
  <c r="V102" s="1"/>
  <c r="K102"/>
  <c r="W102" s="1"/>
  <c r="L102"/>
  <c r="X102" s="1"/>
  <c r="H103"/>
  <c r="T103" s="1"/>
  <c r="I103"/>
  <c r="U103" s="1"/>
  <c r="J103"/>
  <c r="V103" s="1"/>
  <c r="K103"/>
  <c r="W103" s="1"/>
  <c r="L103"/>
  <c r="X103" s="1"/>
  <c r="H104"/>
  <c r="T104" s="1"/>
  <c r="I104"/>
  <c r="U104" s="1"/>
  <c r="J104"/>
  <c r="V104" s="1"/>
  <c r="K104"/>
  <c r="W104" s="1"/>
  <c r="L104"/>
  <c r="X104" s="1"/>
  <c r="H105"/>
  <c r="T105" s="1"/>
  <c r="I105"/>
  <c r="U105" s="1"/>
  <c r="J105"/>
  <c r="V105" s="1"/>
  <c r="K105"/>
  <c r="W105" s="1"/>
  <c r="L105"/>
  <c r="X105" s="1"/>
  <c r="H106"/>
  <c r="T106" s="1"/>
  <c r="I106"/>
  <c r="U106" s="1"/>
  <c r="J106"/>
  <c r="V106" s="1"/>
  <c r="K106"/>
  <c r="W106" s="1"/>
  <c r="L106"/>
  <c r="X106" s="1"/>
  <c r="H107"/>
  <c r="T107" s="1"/>
  <c r="I107"/>
  <c r="U107" s="1"/>
  <c r="J107"/>
  <c r="V107" s="1"/>
  <c r="K107"/>
  <c r="W107" s="1"/>
  <c r="L107"/>
  <c r="X107" s="1"/>
  <c r="H108"/>
  <c r="T108" s="1"/>
  <c r="I108"/>
  <c r="U108" s="1"/>
  <c r="J108"/>
  <c r="V108" s="1"/>
  <c r="K108"/>
  <c r="W108" s="1"/>
  <c r="L108"/>
  <c r="X108" s="1"/>
  <c r="H109"/>
  <c r="T109" s="1"/>
  <c r="I109"/>
  <c r="U109" s="1"/>
  <c r="J109"/>
  <c r="V109" s="1"/>
  <c r="K109"/>
  <c r="W109" s="1"/>
  <c r="L109"/>
  <c r="X109" s="1"/>
  <c r="H110"/>
  <c r="T110" s="1"/>
  <c r="I110"/>
  <c r="U110" s="1"/>
  <c r="J110"/>
  <c r="V110" s="1"/>
  <c r="K110"/>
  <c r="W110" s="1"/>
  <c r="L110"/>
  <c r="X110" s="1"/>
  <c r="H111"/>
  <c r="T111" s="1"/>
  <c r="I111"/>
  <c r="U111" s="1"/>
  <c r="J111"/>
  <c r="V111" s="1"/>
  <c r="K111"/>
  <c r="W111" s="1"/>
  <c r="L111"/>
  <c r="X111" s="1"/>
  <c r="H112"/>
  <c r="T112" s="1"/>
  <c r="I112"/>
  <c r="U112" s="1"/>
  <c r="J112"/>
  <c r="V112" s="1"/>
  <c r="K112"/>
  <c r="W112" s="1"/>
  <c r="L112"/>
  <c r="X112" s="1"/>
  <c r="H113"/>
  <c r="T113" s="1"/>
  <c r="I113"/>
  <c r="U113" s="1"/>
  <c r="J113"/>
  <c r="V113" s="1"/>
  <c r="K113"/>
  <c r="W113" s="1"/>
  <c r="L113"/>
  <c r="X113" s="1"/>
  <c r="H114"/>
  <c r="T114" s="1"/>
  <c r="I114"/>
  <c r="U114" s="1"/>
  <c r="J114"/>
  <c r="V114" s="1"/>
  <c r="K114"/>
  <c r="W114" s="1"/>
  <c r="L114"/>
  <c r="X114" s="1"/>
  <c r="H115"/>
  <c r="T115" s="1"/>
  <c r="I115"/>
  <c r="U115" s="1"/>
  <c r="J115"/>
  <c r="V115" s="1"/>
  <c r="K115"/>
  <c r="W115" s="1"/>
  <c r="L115"/>
  <c r="X115" s="1"/>
  <c r="H116"/>
  <c r="T116" s="1"/>
  <c r="I116"/>
  <c r="U116" s="1"/>
  <c r="J116"/>
  <c r="V116" s="1"/>
  <c r="K116"/>
  <c r="W116" s="1"/>
  <c r="L116"/>
  <c r="X116" s="1"/>
  <c r="H117"/>
  <c r="T117" s="1"/>
  <c r="I117"/>
  <c r="U117" s="1"/>
  <c r="J117"/>
  <c r="V117" s="1"/>
  <c r="K117"/>
  <c r="W117" s="1"/>
  <c r="L117"/>
  <c r="X117" s="1"/>
  <c r="H118"/>
  <c r="T118" s="1"/>
  <c r="I118"/>
  <c r="U118" s="1"/>
  <c r="J118"/>
  <c r="V118" s="1"/>
  <c r="K118"/>
  <c r="W118" s="1"/>
  <c r="L118"/>
  <c r="X118" s="1"/>
  <c r="H119"/>
  <c r="T119" s="1"/>
  <c r="I119"/>
  <c r="U119" s="1"/>
  <c r="J119"/>
  <c r="V119" s="1"/>
  <c r="K119"/>
  <c r="W119" s="1"/>
  <c r="L119"/>
  <c r="X119" s="1"/>
  <c r="H120"/>
  <c r="T120" s="1"/>
  <c r="I120"/>
  <c r="U120" s="1"/>
  <c r="J120"/>
  <c r="V120" s="1"/>
  <c r="K120"/>
  <c r="W120" s="1"/>
  <c r="L120"/>
  <c r="X120" s="1"/>
  <c r="H121"/>
  <c r="T121" s="1"/>
  <c r="I121"/>
  <c r="U121" s="1"/>
  <c r="J121"/>
  <c r="V121" s="1"/>
  <c r="K121"/>
  <c r="W121" s="1"/>
  <c r="L121"/>
  <c r="X121" s="1"/>
  <c r="H122"/>
  <c r="T122" s="1"/>
  <c r="I122"/>
  <c r="U122" s="1"/>
  <c r="J122"/>
  <c r="V122" s="1"/>
  <c r="K122"/>
  <c r="W122" s="1"/>
  <c r="L122"/>
  <c r="X122" s="1"/>
  <c r="H123"/>
  <c r="T123" s="1"/>
  <c r="I123"/>
  <c r="U123" s="1"/>
  <c r="J123"/>
  <c r="V123" s="1"/>
  <c r="K123"/>
  <c r="W123" s="1"/>
  <c r="L123"/>
  <c r="X123" s="1"/>
  <c r="H124"/>
  <c r="T124" s="1"/>
  <c r="I124"/>
  <c r="U124" s="1"/>
  <c r="J124"/>
  <c r="V124" s="1"/>
  <c r="K124"/>
  <c r="W124" s="1"/>
  <c r="L124"/>
  <c r="X124" s="1"/>
  <c r="H125"/>
  <c r="T125" s="1"/>
  <c r="I125"/>
  <c r="U125" s="1"/>
  <c r="J125"/>
  <c r="V125" s="1"/>
  <c r="K125"/>
  <c r="W125" s="1"/>
  <c r="L125"/>
  <c r="X125" s="1"/>
  <c r="H126"/>
  <c r="T126" s="1"/>
  <c r="I126"/>
  <c r="U126" s="1"/>
  <c r="J126"/>
  <c r="V126" s="1"/>
  <c r="K126"/>
  <c r="W126" s="1"/>
  <c r="L126"/>
  <c r="X126" s="1"/>
  <c r="H127"/>
  <c r="T127" s="1"/>
  <c r="I127"/>
  <c r="U127" s="1"/>
  <c r="J127"/>
  <c r="V127" s="1"/>
  <c r="K127"/>
  <c r="W127" s="1"/>
  <c r="L127"/>
  <c r="X127" s="1"/>
  <c r="H128"/>
  <c r="T128" s="1"/>
  <c r="I128"/>
  <c r="U128" s="1"/>
  <c r="J128"/>
  <c r="V128" s="1"/>
  <c r="K128"/>
  <c r="W128" s="1"/>
  <c r="L128"/>
  <c r="X128" s="1"/>
  <c r="H129"/>
  <c r="T129" s="1"/>
  <c r="I129"/>
  <c r="U129" s="1"/>
  <c r="J129"/>
  <c r="V129" s="1"/>
  <c r="K129"/>
  <c r="W129" s="1"/>
  <c r="L129"/>
  <c r="X129" s="1"/>
  <c r="H130"/>
  <c r="T130" s="1"/>
  <c r="I130"/>
  <c r="U130" s="1"/>
  <c r="J130"/>
  <c r="V130" s="1"/>
  <c r="K130"/>
  <c r="W130" s="1"/>
  <c r="L130"/>
  <c r="X130" s="1"/>
  <c r="H131"/>
  <c r="T131" s="1"/>
  <c r="I131"/>
  <c r="U131" s="1"/>
  <c r="J131"/>
  <c r="V131" s="1"/>
  <c r="K131"/>
  <c r="W131" s="1"/>
  <c r="L131"/>
  <c r="X131" s="1"/>
  <c r="H132"/>
  <c r="T132" s="1"/>
  <c r="I132"/>
  <c r="U132" s="1"/>
  <c r="J132"/>
  <c r="V132" s="1"/>
  <c r="K132"/>
  <c r="W132" s="1"/>
  <c r="L132"/>
  <c r="X132" s="1"/>
  <c r="H133"/>
  <c r="T133" s="1"/>
  <c r="I133"/>
  <c r="U133" s="1"/>
  <c r="J133"/>
  <c r="V133" s="1"/>
  <c r="K133"/>
  <c r="W133" s="1"/>
  <c r="L133"/>
  <c r="X133" s="1"/>
  <c r="H134"/>
  <c r="T134" s="1"/>
  <c r="I134"/>
  <c r="U134" s="1"/>
  <c r="J134"/>
  <c r="V134" s="1"/>
  <c r="K134"/>
  <c r="W134" s="1"/>
  <c r="L134"/>
  <c r="X134" s="1"/>
  <c r="H135"/>
  <c r="T135" s="1"/>
  <c r="I135"/>
  <c r="U135" s="1"/>
  <c r="J135"/>
  <c r="V135" s="1"/>
  <c r="K135"/>
  <c r="W135" s="1"/>
  <c r="L135"/>
  <c r="X135" s="1"/>
  <c r="H136"/>
  <c r="T136" s="1"/>
  <c r="I136"/>
  <c r="U136" s="1"/>
  <c r="J136"/>
  <c r="V136" s="1"/>
  <c r="K136"/>
  <c r="W136" s="1"/>
  <c r="L136"/>
  <c r="X136" s="1"/>
  <c r="H137"/>
  <c r="T137" s="1"/>
  <c r="I137"/>
  <c r="U137" s="1"/>
  <c r="J137"/>
  <c r="V137" s="1"/>
  <c r="K137"/>
  <c r="W137" s="1"/>
  <c r="L137"/>
  <c r="X137" s="1"/>
  <c r="H138"/>
  <c r="T138" s="1"/>
  <c r="I138"/>
  <c r="U138" s="1"/>
  <c r="J138"/>
  <c r="V138" s="1"/>
  <c r="K138"/>
  <c r="W138" s="1"/>
  <c r="L138"/>
  <c r="X138" s="1"/>
  <c r="H139"/>
  <c r="T139" s="1"/>
  <c r="I139"/>
  <c r="U139" s="1"/>
  <c r="J139"/>
  <c r="V139" s="1"/>
  <c r="K139"/>
  <c r="W139" s="1"/>
  <c r="L139"/>
  <c r="X139" s="1"/>
  <c r="H140"/>
  <c r="T140" s="1"/>
  <c r="I140"/>
  <c r="U140" s="1"/>
  <c r="J140"/>
  <c r="V140" s="1"/>
  <c r="K140"/>
  <c r="W140" s="1"/>
  <c r="L140"/>
  <c r="X140" s="1"/>
  <c r="H141"/>
  <c r="T141" s="1"/>
  <c r="I141"/>
  <c r="U141" s="1"/>
  <c r="J141"/>
  <c r="V141" s="1"/>
  <c r="K141"/>
  <c r="W141" s="1"/>
  <c r="L141"/>
  <c r="X141" s="1"/>
  <c r="H142"/>
  <c r="T142" s="1"/>
  <c r="I142"/>
  <c r="U142" s="1"/>
  <c r="J142"/>
  <c r="V142" s="1"/>
  <c r="K142"/>
  <c r="W142" s="1"/>
  <c r="L142"/>
  <c r="X142" s="1"/>
  <c r="H143"/>
  <c r="T143" s="1"/>
  <c r="I143"/>
  <c r="U143" s="1"/>
  <c r="J143"/>
  <c r="V143" s="1"/>
  <c r="K143"/>
  <c r="W143" s="1"/>
  <c r="L143"/>
  <c r="X143" s="1"/>
  <c r="H144"/>
  <c r="T144" s="1"/>
  <c r="I144"/>
  <c r="U144" s="1"/>
  <c r="J144"/>
  <c r="V144" s="1"/>
  <c r="K144"/>
  <c r="W144" s="1"/>
  <c r="L144"/>
  <c r="X144" s="1"/>
  <c r="H145"/>
  <c r="T145" s="1"/>
  <c r="I145"/>
  <c r="U145" s="1"/>
  <c r="J145"/>
  <c r="V145" s="1"/>
  <c r="K145"/>
  <c r="W145" s="1"/>
  <c r="L145"/>
  <c r="X145" s="1"/>
  <c r="H146"/>
  <c r="T146" s="1"/>
  <c r="I146"/>
  <c r="U146" s="1"/>
  <c r="J146"/>
  <c r="V146" s="1"/>
  <c r="K146"/>
  <c r="W146" s="1"/>
  <c r="L146"/>
  <c r="X146" s="1"/>
  <c r="H147"/>
  <c r="T147" s="1"/>
  <c r="I147"/>
  <c r="U147" s="1"/>
  <c r="J147"/>
  <c r="V147" s="1"/>
  <c r="K147"/>
  <c r="W147" s="1"/>
  <c r="L147"/>
  <c r="X147" s="1"/>
  <c r="H148"/>
  <c r="T148" s="1"/>
  <c r="I148"/>
  <c r="U148" s="1"/>
  <c r="J148"/>
  <c r="V148" s="1"/>
  <c r="K148"/>
  <c r="W148" s="1"/>
  <c r="L148"/>
  <c r="X148" s="1"/>
  <c r="H149"/>
  <c r="T149" s="1"/>
  <c r="I149"/>
  <c r="U149" s="1"/>
  <c r="J149"/>
  <c r="V149" s="1"/>
  <c r="K149"/>
  <c r="W149" s="1"/>
  <c r="L149"/>
  <c r="X149" s="1"/>
  <c r="H150"/>
  <c r="T150" s="1"/>
  <c r="I150"/>
  <c r="U150" s="1"/>
  <c r="J150"/>
  <c r="V150" s="1"/>
  <c r="K150"/>
  <c r="W150" s="1"/>
  <c r="L150"/>
  <c r="X150" s="1"/>
  <c r="H8"/>
  <c r="T8" s="1"/>
  <c r="I8"/>
  <c r="U8" s="1"/>
  <c r="J8"/>
  <c r="V8" s="1"/>
  <c r="K8"/>
  <c r="W8" s="1"/>
  <c r="L8"/>
  <c r="X8" s="1"/>
  <c r="H6"/>
  <c r="T6" s="1"/>
  <c r="I6"/>
  <c r="U6" s="1"/>
  <c r="J6"/>
  <c r="V6" s="1"/>
  <c r="K6"/>
  <c r="W6" s="1"/>
  <c r="L6"/>
  <c r="X6" s="1"/>
  <c r="H7"/>
  <c r="T7" s="1"/>
  <c r="I7"/>
  <c r="U7" s="1"/>
  <c r="J7"/>
  <c r="V7" s="1"/>
  <c r="K7"/>
  <c r="W7" s="1"/>
  <c r="L7"/>
  <c r="X7" s="1"/>
  <c r="I5"/>
  <c r="U5" s="1"/>
  <c r="J5"/>
  <c r="V5" s="1"/>
  <c r="K5"/>
  <c r="W5" s="1"/>
  <c r="L5"/>
  <c r="X5" s="1"/>
  <c r="H5"/>
  <c r="T5" s="1"/>
  <c r="Z5" l="1"/>
  <c r="AB5" s="1"/>
  <c r="Z150"/>
  <c r="AB150" s="1"/>
  <c r="Z148"/>
  <c r="AB148" s="1"/>
  <c r="Z146"/>
  <c r="AB146" s="1"/>
  <c r="Z144"/>
  <c r="AB144" s="1"/>
  <c r="Z142"/>
  <c r="AB142" s="1"/>
  <c r="Z140"/>
  <c r="AB140" s="1"/>
  <c r="Z138"/>
  <c r="AB138" s="1"/>
  <c r="Z136"/>
  <c r="AB136" s="1"/>
  <c r="Z134"/>
  <c r="AB134" s="1"/>
  <c r="Z132"/>
  <c r="AB132" s="1"/>
  <c r="Z130"/>
  <c r="AB130" s="1"/>
  <c r="Z128"/>
  <c r="AB128" s="1"/>
  <c r="Z126"/>
  <c r="AB126" s="1"/>
  <c r="Z124"/>
  <c r="AB124" s="1"/>
  <c r="Z122"/>
  <c r="AB122" s="1"/>
  <c r="Z120"/>
  <c r="AB120" s="1"/>
  <c r="Z118"/>
  <c r="AB118" s="1"/>
  <c r="Z116"/>
  <c r="AB116" s="1"/>
  <c r="Z114"/>
  <c r="AB114" s="1"/>
  <c r="Z112"/>
  <c r="AB112" s="1"/>
  <c r="Z110"/>
  <c r="AB110" s="1"/>
  <c r="Z108"/>
  <c r="AB108" s="1"/>
  <c r="Z106"/>
  <c r="AB106" s="1"/>
  <c r="Z104"/>
  <c r="AB104" s="1"/>
  <c r="G76" i="4" s="1"/>
  <c r="H76" s="1"/>
  <c r="Z102" i="2"/>
  <c r="AB102" s="1"/>
  <c r="Z100"/>
  <c r="AB100" s="1"/>
  <c r="Z98"/>
  <c r="AB98" s="1"/>
  <c r="Z96"/>
  <c r="AB96" s="1"/>
  <c r="Z94"/>
  <c r="AB94" s="1"/>
  <c r="Z92"/>
  <c r="AB92" s="1"/>
  <c r="Z90"/>
  <c r="AB90" s="1"/>
  <c r="Z88"/>
  <c r="AB88" s="1"/>
  <c r="Z86"/>
  <c r="AB86" s="1"/>
  <c r="Z84"/>
  <c r="AB84" s="1"/>
  <c r="Z82"/>
  <c r="AB82" s="1"/>
  <c r="Z80"/>
  <c r="AB80" s="1"/>
  <c r="Z149"/>
  <c r="AB149" s="1"/>
  <c r="Z147"/>
  <c r="AB147" s="1"/>
  <c r="Z145"/>
  <c r="AB145" s="1"/>
  <c r="Z143"/>
  <c r="AB143" s="1"/>
  <c r="Z141"/>
  <c r="AB141" s="1"/>
  <c r="Z139"/>
  <c r="AB139" s="1"/>
  <c r="Z137"/>
  <c r="AB137" s="1"/>
  <c r="Z135"/>
  <c r="AB135" s="1"/>
  <c r="Z133"/>
  <c r="AB133" s="1"/>
  <c r="Z131"/>
  <c r="AB131" s="1"/>
  <c r="Z129"/>
  <c r="AB129" s="1"/>
  <c r="Z127"/>
  <c r="AB127" s="1"/>
  <c r="Z125"/>
  <c r="AB125" s="1"/>
  <c r="Z123"/>
  <c r="AB123" s="1"/>
  <c r="Z121"/>
  <c r="AB121" s="1"/>
  <c r="Z119"/>
  <c r="AB119" s="1"/>
  <c r="Z117"/>
  <c r="AB117" s="1"/>
  <c r="Z115"/>
  <c r="AB115" s="1"/>
  <c r="Z113"/>
  <c r="AB113" s="1"/>
  <c r="Z111"/>
  <c r="AB111" s="1"/>
  <c r="Z109"/>
  <c r="AB109" s="1"/>
  <c r="Z107"/>
  <c r="AB107" s="1"/>
  <c r="Z105"/>
  <c r="AB105" s="1"/>
  <c r="G77" i="4" s="1"/>
  <c r="H77" s="1"/>
  <c r="Z103" i="2"/>
  <c r="AB103" s="1"/>
  <c r="G71" i="4" s="1"/>
  <c r="H71" s="1"/>
  <c r="Z101" i="2"/>
  <c r="AB101" s="1"/>
  <c r="Z99"/>
  <c r="AB99" s="1"/>
  <c r="Z97"/>
  <c r="AB97" s="1"/>
  <c r="Z95"/>
  <c r="AB95" s="1"/>
  <c r="Z93"/>
  <c r="AB93" s="1"/>
  <c r="Z91"/>
  <c r="AB91" s="1"/>
  <c r="Z89"/>
  <c r="AB89" s="1"/>
  <c r="Z87"/>
  <c r="AB87" s="1"/>
  <c r="Z85"/>
  <c r="AB85" s="1"/>
  <c r="Z83"/>
  <c r="AB83" s="1"/>
  <c r="Z81"/>
  <c r="AB81" s="1"/>
  <c r="Z6"/>
  <c r="AB6" s="1"/>
  <c r="Z78"/>
  <c r="AB78" s="1"/>
  <c r="Z76"/>
  <c r="AB76" s="1"/>
  <c r="Z74"/>
  <c r="AB74" s="1"/>
  <c r="Z72"/>
  <c r="AB72" s="1"/>
  <c r="Z70"/>
  <c r="AB70" s="1"/>
  <c r="Z68"/>
  <c r="AB68" s="1"/>
  <c r="Z66"/>
  <c r="AB66" s="1"/>
  <c r="Z64"/>
  <c r="AB64" s="1"/>
  <c r="Z62"/>
  <c r="AB62" s="1"/>
  <c r="Z60"/>
  <c r="AB60" s="1"/>
  <c r="Z58"/>
  <c r="AB58" s="1"/>
  <c r="Z56"/>
  <c r="AB56" s="1"/>
  <c r="Z55"/>
  <c r="AB55" s="1"/>
  <c r="Z53"/>
  <c r="AB53" s="1"/>
  <c r="Z51"/>
  <c r="AB51" s="1"/>
  <c r="Z49"/>
  <c r="AB49" s="1"/>
  <c r="Z47"/>
  <c r="AB47" s="1"/>
  <c r="Z45"/>
  <c r="AB45" s="1"/>
  <c r="Z43"/>
  <c r="AB43" s="1"/>
  <c r="Z41"/>
  <c r="AB41" s="1"/>
  <c r="Z39"/>
  <c r="AB39" s="1"/>
  <c r="Z37"/>
  <c r="AB37" s="1"/>
  <c r="Z35"/>
  <c r="AB35" s="1"/>
  <c r="Z33"/>
  <c r="AB33" s="1"/>
  <c r="Z31"/>
  <c r="AB31" s="1"/>
  <c r="Z29"/>
  <c r="AB29" s="1"/>
  <c r="Z27"/>
  <c r="AB27" s="1"/>
  <c r="Z25"/>
  <c r="AB25" s="1"/>
  <c r="Z23"/>
  <c r="AB23" s="1"/>
  <c r="Z21"/>
  <c r="AB21" s="1"/>
  <c r="Z19"/>
  <c r="AB19" s="1"/>
  <c r="Z17"/>
  <c r="AB17" s="1"/>
  <c r="Z15"/>
  <c r="AB15" s="1"/>
  <c r="Z13"/>
  <c r="AB13" s="1"/>
  <c r="Z11"/>
  <c r="AB11" s="1"/>
  <c r="Z9"/>
  <c r="AB9" s="1"/>
  <c r="Z7"/>
  <c r="AB7" s="1"/>
  <c r="Z8"/>
  <c r="AB8" s="1"/>
  <c r="Z79"/>
  <c r="AB79" s="1"/>
  <c r="Z77"/>
  <c r="AB77" s="1"/>
  <c r="Z75"/>
  <c r="AB75" s="1"/>
  <c r="Z73"/>
  <c r="AB73" s="1"/>
  <c r="Z71"/>
  <c r="AB71" s="1"/>
  <c r="Z69"/>
  <c r="AB69" s="1"/>
  <c r="Z67"/>
  <c r="AB67" s="1"/>
  <c r="Z65"/>
  <c r="AB65" s="1"/>
  <c r="Z63"/>
  <c r="AB63" s="1"/>
  <c r="Z61"/>
  <c r="AB61" s="1"/>
  <c r="Z59"/>
  <c r="AB59" s="1"/>
  <c r="Z57"/>
  <c r="AB57" s="1"/>
  <c r="Z54"/>
  <c r="AB54" s="1"/>
  <c r="Z52"/>
  <c r="AB52" s="1"/>
  <c r="Z50"/>
  <c r="AB50" s="1"/>
  <c r="Z48"/>
  <c r="AB48" s="1"/>
  <c r="Z46"/>
  <c r="AB46" s="1"/>
  <c r="Z44"/>
  <c r="AB44" s="1"/>
  <c r="Z42"/>
  <c r="AB42" s="1"/>
  <c r="Z40"/>
  <c r="AB40" s="1"/>
  <c r="Z38"/>
  <c r="AB38" s="1"/>
  <c r="Z36"/>
  <c r="AB36" s="1"/>
  <c r="Z34"/>
  <c r="AB34" s="1"/>
  <c r="Z32"/>
  <c r="AB32" s="1"/>
  <c r="Z30"/>
  <c r="AB30" s="1"/>
  <c r="Z28"/>
  <c r="AB28" s="1"/>
  <c r="Z26"/>
  <c r="AB26" s="1"/>
  <c r="Z24"/>
  <c r="AB24" s="1"/>
  <c r="Z22"/>
  <c r="AB22" s="1"/>
  <c r="Z20"/>
  <c r="AB20" s="1"/>
  <c r="Z18"/>
  <c r="AB18" s="1"/>
  <c r="Z16"/>
  <c r="AB16" s="1"/>
  <c r="Z14"/>
  <c r="AB14" s="1"/>
  <c r="Z12"/>
  <c r="AB12" s="1"/>
  <c r="Z10"/>
  <c r="AB10" s="1"/>
  <c r="L10" i="1" l="1"/>
  <c r="M10" s="1"/>
  <c r="G6" i="4"/>
  <c r="H6" s="1"/>
  <c r="G6" i="3"/>
  <c r="H6" s="1"/>
  <c r="L14" i="1"/>
  <c r="M14" s="1"/>
  <c r="G8" i="4"/>
  <c r="H8" s="1"/>
  <c r="G8" i="3"/>
  <c r="H8" s="1"/>
  <c r="L18" i="1"/>
  <c r="M18" s="1"/>
  <c r="G9" i="4"/>
  <c r="H9" s="1"/>
  <c r="G10" i="3"/>
  <c r="H10" s="1"/>
  <c r="L22" i="1"/>
  <c r="M22" s="1"/>
  <c r="G63" i="4"/>
  <c r="H63" s="1"/>
  <c r="G37" i="3"/>
  <c r="H37" s="1"/>
  <c r="L26" i="1"/>
  <c r="M26" s="1"/>
  <c r="G92" i="4"/>
  <c r="H92" s="1"/>
  <c r="G38" i="3"/>
  <c r="H38" s="1"/>
  <c r="L30" i="1"/>
  <c r="M30" s="1"/>
  <c r="G95" i="4"/>
  <c r="H95" s="1"/>
  <c r="G41" i="3"/>
  <c r="H41" s="1"/>
  <c r="L34" i="1"/>
  <c r="M34" s="1"/>
  <c r="G99" i="4"/>
  <c r="H99" s="1"/>
  <c r="G45" i="3"/>
  <c r="H45" s="1"/>
  <c r="L38" i="1"/>
  <c r="M38" s="1"/>
  <c r="G149" i="4"/>
  <c r="H149" s="1"/>
  <c r="G49" i="3"/>
  <c r="H49" s="1"/>
  <c r="L42" i="1"/>
  <c r="M42" s="1"/>
  <c r="G145" i="4"/>
  <c r="H145" s="1"/>
  <c r="G52" i="3"/>
  <c r="H52" s="1"/>
  <c r="L46" i="1"/>
  <c r="M46" s="1"/>
  <c r="G138" i="4"/>
  <c r="H138" s="1"/>
  <c r="G21" i="3"/>
  <c r="H21" s="1"/>
  <c r="L50" i="1"/>
  <c r="M50" s="1"/>
  <c r="G146" i="4"/>
  <c r="H146" s="1"/>
  <c r="G53" i="3"/>
  <c r="H53" s="1"/>
  <c r="L54" i="1"/>
  <c r="M54" s="1"/>
  <c r="G134" i="4"/>
  <c r="H134" s="1"/>
  <c r="G9" i="3"/>
  <c r="H9" s="1"/>
  <c r="L59" i="1"/>
  <c r="M59" s="1"/>
  <c r="G144" i="3"/>
  <c r="H144" s="1"/>
  <c r="G57" i="4"/>
  <c r="H57" s="1"/>
  <c r="L63" i="1"/>
  <c r="M63" s="1"/>
  <c r="G21" i="4"/>
  <c r="H21" s="1"/>
  <c r="G57" i="3"/>
  <c r="H57" s="1"/>
  <c r="L67" i="1"/>
  <c r="M67" s="1"/>
  <c r="G56" i="4"/>
  <c r="H56" s="1"/>
  <c r="G141" i="3"/>
  <c r="H141" s="1"/>
  <c r="L71" i="1"/>
  <c r="M71" s="1"/>
  <c r="G40" i="4"/>
  <c r="H40" s="1"/>
  <c r="G107" i="3"/>
  <c r="H107" s="1"/>
  <c r="L75" i="1"/>
  <c r="M75" s="1"/>
  <c r="G86" i="3"/>
  <c r="H86" s="1"/>
  <c r="G34" i="4"/>
  <c r="H34" s="1"/>
  <c r="L79" i="1"/>
  <c r="M79" s="1"/>
  <c r="G35" i="4"/>
  <c r="H35" s="1"/>
  <c r="G87" i="3"/>
  <c r="H87" s="1"/>
  <c r="L7" i="1"/>
  <c r="M7" s="1"/>
  <c r="G5" i="3"/>
  <c r="H5" s="1"/>
  <c r="G5" i="4"/>
  <c r="H5" s="1"/>
  <c r="L11" i="1"/>
  <c r="M11" s="1"/>
  <c r="G14" i="4"/>
  <c r="H14" s="1"/>
  <c r="G26" i="3"/>
  <c r="H26" s="1"/>
  <c r="L15" i="1"/>
  <c r="M15" s="1"/>
  <c r="G27" i="3"/>
  <c r="H27" s="1"/>
  <c r="G15" i="4"/>
  <c r="H15" s="1"/>
  <c r="L19" i="1"/>
  <c r="M19" s="1"/>
  <c r="G35" i="3"/>
  <c r="H35" s="1"/>
  <c r="G61" i="4"/>
  <c r="H61" s="1"/>
  <c r="L23" i="1"/>
  <c r="M23" s="1"/>
  <c r="G11" i="3"/>
  <c r="H11" s="1"/>
  <c r="G87" i="4"/>
  <c r="H87" s="1"/>
  <c r="L27" i="1"/>
  <c r="M27" s="1"/>
  <c r="G17" i="3"/>
  <c r="H17" s="1"/>
  <c r="G89" i="4"/>
  <c r="H89" s="1"/>
  <c r="L31" i="1"/>
  <c r="M31" s="1"/>
  <c r="G96" i="4"/>
  <c r="H96" s="1"/>
  <c r="G42" i="3"/>
  <c r="H42" s="1"/>
  <c r="L35" i="1"/>
  <c r="M35" s="1"/>
  <c r="G100" i="4"/>
  <c r="H100" s="1"/>
  <c r="G46" i="3"/>
  <c r="H46" s="1"/>
  <c r="L39" i="1"/>
  <c r="M39" s="1"/>
  <c r="G143" i="4"/>
  <c r="H143" s="1"/>
  <c r="G50" i="3"/>
  <c r="H50" s="1"/>
  <c r="L43" i="1"/>
  <c r="M43" s="1"/>
  <c r="G19" i="3"/>
  <c r="H19" s="1"/>
  <c r="G136" i="4"/>
  <c r="H136" s="1"/>
  <c r="L47" i="1"/>
  <c r="M47" s="1"/>
  <c r="G141" i="4"/>
  <c r="H141" s="1"/>
  <c r="G30" i="3"/>
  <c r="H30" s="1"/>
  <c r="L51" i="1"/>
  <c r="M51" s="1"/>
  <c r="G147" i="4"/>
  <c r="H147" s="1"/>
  <c r="G54" i="3"/>
  <c r="H54" s="1"/>
  <c r="L55" i="1"/>
  <c r="M55" s="1"/>
  <c r="G10" i="4"/>
  <c r="H10" s="1"/>
  <c r="G12" i="3"/>
  <c r="H12" s="1"/>
  <c r="L58" i="1"/>
  <c r="M58" s="1"/>
  <c r="G47" i="4"/>
  <c r="H47" s="1"/>
  <c r="G126" i="3"/>
  <c r="H126" s="1"/>
  <c r="L62" i="1"/>
  <c r="M62" s="1"/>
  <c r="G31" i="4"/>
  <c r="H31" s="1"/>
  <c r="G83" i="3"/>
  <c r="H83" s="1"/>
  <c r="L66" i="1"/>
  <c r="M66" s="1"/>
  <c r="G32" i="4"/>
  <c r="H32" s="1"/>
  <c r="G84" i="3"/>
  <c r="H84" s="1"/>
  <c r="L70" i="1"/>
  <c r="M70" s="1"/>
  <c r="G23" i="4"/>
  <c r="H23" s="1"/>
  <c r="G59" i="3"/>
  <c r="H59" s="1"/>
  <c r="L74" i="1"/>
  <c r="M74" s="1"/>
  <c r="G33" i="4"/>
  <c r="H33" s="1"/>
  <c r="G85" i="3"/>
  <c r="H85" s="1"/>
  <c r="L78" i="1"/>
  <c r="M78" s="1"/>
  <c r="G146" i="3"/>
  <c r="H146" s="1"/>
  <c r="G59" i="4"/>
  <c r="H59" s="1"/>
  <c r="L81" i="1"/>
  <c r="M81" s="1"/>
  <c r="G62" i="3"/>
  <c r="H62" s="1"/>
  <c r="G26" i="4"/>
  <c r="H26" s="1"/>
  <c r="L85" i="1"/>
  <c r="M85" s="1"/>
  <c r="G88" i="3"/>
  <c r="H88" s="1"/>
  <c r="G36" i="4"/>
  <c r="H36" s="1"/>
  <c r="L89" i="1"/>
  <c r="M89" s="1"/>
  <c r="G110" i="3"/>
  <c r="H110" s="1"/>
  <c r="G43" i="4"/>
  <c r="H43" s="1"/>
  <c r="L93" i="1"/>
  <c r="M93" s="1"/>
  <c r="G29" i="4"/>
  <c r="H29" s="1"/>
  <c r="G65" i="3"/>
  <c r="H65" s="1"/>
  <c r="L97" i="1"/>
  <c r="M97" s="1"/>
  <c r="G114" i="3"/>
  <c r="H114" s="1"/>
  <c r="G67" i="4"/>
  <c r="H67" s="1"/>
  <c r="L101" i="1"/>
  <c r="M101" s="1"/>
  <c r="G69" i="4"/>
  <c r="H69" s="1"/>
  <c r="G147" i="3"/>
  <c r="H147" s="1"/>
  <c r="L109" i="1"/>
  <c r="M109" s="1"/>
  <c r="G80" i="4"/>
  <c r="H80" s="1"/>
  <c r="G95" i="3"/>
  <c r="H95" s="1"/>
  <c r="L113" i="1"/>
  <c r="M113" s="1"/>
  <c r="G98" i="3"/>
  <c r="H98" s="1"/>
  <c r="G83" i="4"/>
  <c r="H83" s="1"/>
  <c r="L117" i="1"/>
  <c r="M117" s="1"/>
  <c r="G72" i="3"/>
  <c r="H72" s="1"/>
  <c r="G75" i="4"/>
  <c r="H75" s="1"/>
  <c r="L121" i="1"/>
  <c r="M121" s="1"/>
  <c r="G134" i="3"/>
  <c r="H134" s="1"/>
  <c r="G125" i="4"/>
  <c r="H125" s="1"/>
  <c r="L125" i="1"/>
  <c r="M125" s="1"/>
  <c r="G128" i="4"/>
  <c r="H128" s="1"/>
  <c r="G137" i="3"/>
  <c r="H137" s="1"/>
  <c r="L129" i="1"/>
  <c r="M129" s="1"/>
  <c r="G74" i="3"/>
  <c r="H74" s="1"/>
  <c r="G104" i="4"/>
  <c r="H104" s="1"/>
  <c r="L133" i="1"/>
  <c r="M133" s="1"/>
  <c r="G76" i="3"/>
  <c r="H76" s="1"/>
  <c r="G106" i="4"/>
  <c r="H106" s="1"/>
  <c r="L137" i="1"/>
  <c r="M137" s="1"/>
  <c r="G104" i="3"/>
  <c r="H104" s="1"/>
  <c r="G116" i="4"/>
  <c r="H116" s="1"/>
  <c r="L141" i="1"/>
  <c r="M141" s="1"/>
  <c r="G120" i="4"/>
  <c r="H120" s="1"/>
  <c r="G120" i="3"/>
  <c r="H120" s="1"/>
  <c r="L145" i="1"/>
  <c r="M145" s="1"/>
  <c r="G122" i="4"/>
  <c r="H122" s="1"/>
  <c r="G122" i="3"/>
  <c r="H122" s="1"/>
  <c r="L149" i="1"/>
  <c r="M149" s="1"/>
  <c r="G124" i="4"/>
  <c r="H124" s="1"/>
  <c r="G124" i="3"/>
  <c r="H124" s="1"/>
  <c r="L82" i="1"/>
  <c r="M82" s="1"/>
  <c r="G130" i="3"/>
  <c r="H130" s="1"/>
  <c r="G51" i="4"/>
  <c r="H51" s="1"/>
  <c r="L86" i="1"/>
  <c r="M86" s="1"/>
  <c r="G52" i="4"/>
  <c r="H52" s="1"/>
  <c r="G131" i="3"/>
  <c r="H131" s="1"/>
  <c r="L90" i="1"/>
  <c r="M90" s="1"/>
  <c r="G44" i="4"/>
  <c r="H44" s="1"/>
  <c r="G111" i="3"/>
  <c r="H111" s="1"/>
  <c r="L94" i="1"/>
  <c r="M94" s="1"/>
  <c r="G46" i="4"/>
  <c r="H46" s="1"/>
  <c r="G113" i="3"/>
  <c r="H113" s="1"/>
  <c r="L98" i="1"/>
  <c r="M98" s="1"/>
  <c r="G66" i="3"/>
  <c r="H66" s="1"/>
  <c r="G64" i="4"/>
  <c r="H64" s="1"/>
  <c r="L102" i="1"/>
  <c r="M102" s="1"/>
  <c r="G148" i="3"/>
  <c r="H148" s="1"/>
  <c r="G70" i="4"/>
  <c r="H70" s="1"/>
  <c r="L106" i="1"/>
  <c r="M106" s="1"/>
  <c r="G78" i="4"/>
  <c r="H78" s="1"/>
  <c r="G93" i="3"/>
  <c r="H93" s="1"/>
  <c r="L110" i="1"/>
  <c r="M110" s="1"/>
  <c r="G96" i="3"/>
  <c r="H96" s="1"/>
  <c r="G81" i="4"/>
  <c r="H81" s="1"/>
  <c r="L114" i="1"/>
  <c r="M114" s="1"/>
  <c r="G116" i="3"/>
  <c r="H116" s="1"/>
  <c r="G85" i="4"/>
  <c r="H85" s="1"/>
  <c r="L118" i="1"/>
  <c r="M118" s="1"/>
  <c r="G86" i="4"/>
  <c r="H86" s="1"/>
  <c r="G149" i="3"/>
  <c r="H149" s="1"/>
  <c r="L122" i="1"/>
  <c r="M122" s="1"/>
  <c r="G126" i="4"/>
  <c r="H126" s="1"/>
  <c r="G135" i="3"/>
  <c r="H135" s="1"/>
  <c r="L126" i="1"/>
  <c r="M126" s="1"/>
  <c r="G103" i="4"/>
  <c r="H103" s="1"/>
  <c r="G73" i="3"/>
  <c r="H73" s="1"/>
  <c r="L130" i="1"/>
  <c r="M130" s="1"/>
  <c r="G105" i="4"/>
  <c r="H105" s="1"/>
  <c r="G75" i="3"/>
  <c r="H75" s="1"/>
  <c r="L134" i="1"/>
  <c r="M134" s="1"/>
  <c r="G132" i="4"/>
  <c r="H132" s="1"/>
  <c r="G151" i="3"/>
  <c r="H151" s="1"/>
  <c r="L138" i="1"/>
  <c r="M138" s="1"/>
  <c r="G78" i="3"/>
  <c r="H78" s="1"/>
  <c r="G108" i="4"/>
  <c r="H108" s="1"/>
  <c r="L12" i="1"/>
  <c r="M12" s="1"/>
  <c r="G7" i="4"/>
  <c r="H7" s="1"/>
  <c r="G7" i="3"/>
  <c r="H7" s="1"/>
  <c r="L16" i="1"/>
  <c r="M16" s="1"/>
  <c r="G16" i="4"/>
  <c r="H16" s="1"/>
  <c r="G28" i="3"/>
  <c r="H28" s="1"/>
  <c r="L20" i="1"/>
  <c r="M20" s="1"/>
  <c r="G62" i="4"/>
  <c r="H62" s="1"/>
  <c r="G36" i="3"/>
  <c r="H36" s="1"/>
  <c r="L24" i="1"/>
  <c r="M24" s="1"/>
  <c r="G91" i="4"/>
  <c r="H91" s="1"/>
  <c r="G29" i="3"/>
  <c r="H29" s="1"/>
  <c r="L28" i="1"/>
  <c r="M28" s="1"/>
  <c r="G93" i="4"/>
  <c r="H93" s="1"/>
  <c r="G39" i="3"/>
  <c r="H39" s="1"/>
  <c r="L32" i="1"/>
  <c r="M32" s="1"/>
  <c r="G97" i="4"/>
  <c r="H97" s="1"/>
  <c r="G43" i="3"/>
  <c r="H43" s="1"/>
  <c r="L36" i="1"/>
  <c r="M36" s="1"/>
  <c r="G101" i="4"/>
  <c r="H101" s="1"/>
  <c r="G47" i="3"/>
  <c r="H47" s="1"/>
  <c r="L40" i="1"/>
  <c r="M40" s="1"/>
  <c r="G135" i="4"/>
  <c r="H135" s="1"/>
  <c r="G18" i="3"/>
  <c r="H18" s="1"/>
  <c r="L44" i="1"/>
  <c r="M44" s="1"/>
  <c r="G137" i="4"/>
  <c r="H137" s="1"/>
  <c r="G20" i="3"/>
  <c r="H20" s="1"/>
  <c r="L48" i="1"/>
  <c r="M48" s="1"/>
  <c r="G139" i="4"/>
  <c r="H139" s="1"/>
  <c r="G22" i="3"/>
  <c r="H22" s="1"/>
  <c r="L52" i="1"/>
  <c r="M52" s="1"/>
  <c r="G148" i="4"/>
  <c r="H148" s="1"/>
  <c r="G155" i="3"/>
  <c r="H155" s="1"/>
  <c r="D155" s="1"/>
  <c r="D10" i="5" s="1"/>
  <c r="L57" i="1"/>
  <c r="M57" s="1"/>
  <c r="G38" i="4"/>
  <c r="H38" s="1"/>
  <c r="G105" i="3"/>
  <c r="H105" s="1"/>
  <c r="L61" i="1"/>
  <c r="M61" s="1"/>
  <c r="G140" i="3"/>
  <c r="H140" s="1"/>
  <c r="G55" i="4"/>
  <c r="H55" s="1"/>
  <c r="L65" i="1"/>
  <c r="M65" s="1"/>
  <c r="G48" i="4"/>
  <c r="H48" s="1"/>
  <c r="G127" i="3"/>
  <c r="H127" s="1"/>
  <c r="L69" i="1"/>
  <c r="M69" s="1"/>
  <c r="G128" i="3"/>
  <c r="H128" s="1"/>
  <c r="G49" i="4"/>
  <c r="H49" s="1"/>
  <c r="L73" i="1"/>
  <c r="M73" s="1"/>
  <c r="G108" i="3"/>
  <c r="H108" s="1"/>
  <c r="G41" i="4"/>
  <c r="H41" s="1"/>
  <c r="L77" i="1"/>
  <c r="M77" s="1"/>
  <c r="G25" i="4"/>
  <c r="H25" s="1"/>
  <c r="G61" i="3"/>
  <c r="H61" s="1"/>
  <c r="L8" i="1"/>
  <c r="M8" s="1"/>
  <c r="G18" i="4"/>
  <c r="H18" s="1"/>
  <c r="G33" i="3"/>
  <c r="H33" s="1"/>
  <c r="L9" i="1"/>
  <c r="M9" s="1"/>
  <c r="G15" i="3"/>
  <c r="H15" s="1"/>
  <c r="G12" i="4"/>
  <c r="H12" s="1"/>
  <c r="L13" i="1"/>
  <c r="M13" s="1"/>
  <c r="G13" i="4"/>
  <c r="H13" s="1"/>
  <c r="G24" i="3"/>
  <c r="H24" s="1"/>
  <c r="L17" i="1"/>
  <c r="M17" s="1"/>
  <c r="G19" i="4"/>
  <c r="H19" s="1"/>
  <c r="G34" i="3"/>
  <c r="H34" s="1"/>
  <c r="L21" i="1"/>
  <c r="M21" s="1"/>
  <c r="G60" i="4"/>
  <c r="H60" s="1"/>
  <c r="G16" i="3"/>
  <c r="H16" s="1"/>
  <c r="L25" i="1"/>
  <c r="M25" s="1"/>
  <c r="G25" i="3"/>
  <c r="H25" s="1"/>
  <c r="G90" i="4"/>
  <c r="H90" s="1"/>
  <c r="L29" i="1"/>
  <c r="M29" s="1"/>
  <c r="G94" i="4"/>
  <c r="H94" s="1"/>
  <c r="G40" i="3"/>
  <c r="H40" s="1"/>
  <c r="L33" i="1"/>
  <c r="M33" s="1"/>
  <c r="G98" i="4"/>
  <c r="H98" s="1"/>
  <c r="G44" i="3"/>
  <c r="H44" s="1"/>
  <c r="L37" i="1"/>
  <c r="M37" s="1"/>
  <c r="G102" i="4"/>
  <c r="H102" s="1"/>
  <c r="G48" i="3"/>
  <c r="H48" s="1"/>
  <c r="L41" i="1"/>
  <c r="M41" s="1"/>
  <c r="G51" i="3"/>
  <c r="H51" s="1"/>
  <c r="G144" i="4"/>
  <c r="H144" s="1"/>
  <c r="L45" i="1"/>
  <c r="M45" s="1"/>
  <c r="G13" i="3"/>
  <c r="H13" s="1"/>
  <c r="D13" s="1"/>
  <c r="C6" i="5" s="1"/>
  <c r="G88" i="4"/>
  <c r="H88" s="1"/>
  <c r="L49" i="1"/>
  <c r="M49" s="1"/>
  <c r="G31" i="3"/>
  <c r="H31" s="1"/>
  <c r="G142" i="4"/>
  <c r="H142" s="1"/>
  <c r="L53" i="1"/>
  <c r="M53" s="1"/>
  <c r="G23" i="3"/>
  <c r="H23" s="1"/>
  <c r="G140" i="4"/>
  <c r="H140" s="1"/>
  <c r="L56" i="1"/>
  <c r="M56" s="1"/>
  <c r="G30" i="4"/>
  <c r="H30" s="1"/>
  <c r="G82" i="3"/>
  <c r="H82" s="1"/>
  <c r="L60" i="1"/>
  <c r="M60" s="1"/>
  <c r="G20" i="4"/>
  <c r="H20" s="1"/>
  <c r="G56" i="3"/>
  <c r="H56" s="1"/>
  <c r="L64" i="1"/>
  <c r="M64" s="1"/>
  <c r="G39" i="4"/>
  <c r="H39" s="1"/>
  <c r="G106" i="3"/>
  <c r="H106" s="1"/>
  <c r="L68" i="1"/>
  <c r="M68" s="1"/>
  <c r="G22" i="4"/>
  <c r="H22" s="1"/>
  <c r="G58" i="3"/>
  <c r="H58" s="1"/>
  <c r="L72" i="1"/>
  <c r="M72" s="1"/>
  <c r="G60" i="3"/>
  <c r="H60" s="1"/>
  <c r="G24" i="4"/>
  <c r="H24" s="1"/>
  <c r="L76" i="1"/>
  <c r="M76" s="1"/>
  <c r="G58" i="4"/>
  <c r="H58" s="1"/>
  <c r="G145" i="3"/>
  <c r="H145" s="1"/>
  <c r="L6" i="1"/>
  <c r="M6" s="1"/>
  <c r="G17" i="4"/>
  <c r="H17" s="1"/>
  <c r="G32" i="3"/>
  <c r="H32" s="1"/>
  <c r="L83" i="1"/>
  <c r="M83" s="1"/>
  <c r="G27" i="4"/>
  <c r="H27" s="1"/>
  <c r="G63" i="3"/>
  <c r="H63" s="1"/>
  <c r="L87" i="1"/>
  <c r="M87" s="1"/>
  <c r="G42" i="4"/>
  <c r="H42" s="1"/>
  <c r="G109" i="3"/>
  <c r="H109" s="1"/>
  <c r="L91" i="1"/>
  <c r="M91" s="1"/>
  <c r="G54" i="4"/>
  <c r="H54" s="1"/>
  <c r="G133" i="3"/>
  <c r="H133" s="1"/>
  <c r="L95" i="1"/>
  <c r="M95" s="1"/>
  <c r="G37" i="4"/>
  <c r="H37" s="1"/>
  <c r="G89" i="3"/>
  <c r="H89" s="1"/>
  <c r="L99" i="1"/>
  <c r="M99" s="1"/>
  <c r="G65" i="4"/>
  <c r="H65" s="1"/>
  <c r="G67" i="3"/>
  <c r="H67" s="1"/>
  <c r="L107" i="1"/>
  <c r="M107" s="1"/>
  <c r="G72" i="4"/>
  <c r="H72" s="1"/>
  <c r="G69" i="3"/>
  <c r="H69" s="1"/>
  <c r="L111" i="1"/>
  <c r="M111" s="1"/>
  <c r="G82" i="4"/>
  <c r="H82" s="1"/>
  <c r="G97" i="3"/>
  <c r="H97" s="1"/>
  <c r="L115" i="1"/>
  <c r="M115" s="1"/>
  <c r="G84" i="4"/>
  <c r="H84" s="1"/>
  <c r="G99" i="3"/>
  <c r="H99" s="1"/>
  <c r="L119" i="1"/>
  <c r="M119" s="1"/>
  <c r="G100" i="3"/>
  <c r="H100" s="1"/>
  <c r="G112" i="4"/>
  <c r="H112" s="1"/>
  <c r="L123" i="1"/>
  <c r="M123" s="1"/>
  <c r="G136" i="3"/>
  <c r="H136" s="1"/>
  <c r="G127" i="4"/>
  <c r="H127" s="1"/>
  <c r="L127" i="1"/>
  <c r="M127" s="1"/>
  <c r="G102" i="3"/>
  <c r="H102" s="1"/>
  <c r="G114" i="4"/>
  <c r="H114" s="1"/>
  <c r="L131" i="1"/>
  <c r="M131" s="1"/>
  <c r="G118" i="3"/>
  <c r="H118" s="1"/>
  <c r="G118" i="4"/>
  <c r="H118" s="1"/>
  <c r="L135" i="1"/>
  <c r="M135" s="1"/>
  <c r="G138" i="3"/>
  <c r="H138" s="1"/>
  <c r="G129" i="4"/>
  <c r="H129" s="1"/>
  <c r="L139" i="1"/>
  <c r="M139" s="1"/>
  <c r="G109" i="4"/>
  <c r="H109" s="1"/>
  <c r="G79" i="3"/>
  <c r="H79" s="1"/>
  <c r="L143" i="1"/>
  <c r="M143" s="1"/>
  <c r="G121" i="4"/>
  <c r="H121" s="1"/>
  <c r="G121" i="3"/>
  <c r="H121" s="1"/>
  <c r="L147" i="1"/>
  <c r="M147" s="1"/>
  <c r="G111" i="4"/>
  <c r="H111" s="1"/>
  <c r="G81" i="3"/>
  <c r="H81" s="1"/>
  <c r="L80" i="1"/>
  <c r="M80" s="1"/>
  <c r="G50" i="4"/>
  <c r="H50" s="1"/>
  <c r="G129" i="3"/>
  <c r="H129" s="1"/>
  <c r="L84" i="1"/>
  <c r="M84" s="1"/>
  <c r="G64" i="3"/>
  <c r="H64" s="1"/>
  <c r="G28" i="4"/>
  <c r="H28" s="1"/>
  <c r="L88" i="1"/>
  <c r="M88" s="1"/>
  <c r="G132" i="3"/>
  <c r="H132" s="1"/>
  <c r="G53" i="4"/>
  <c r="H53" s="1"/>
  <c r="L92" i="1"/>
  <c r="M92" s="1"/>
  <c r="G112" i="3"/>
  <c r="H112" s="1"/>
  <c r="G45" i="4"/>
  <c r="H45" s="1"/>
  <c r="L96" i="1"/>
  <c r="M96" s="1"/>
  <c r="G90" i="3"/>
  <c r="H90" s="1"/>
  <c r="G66" i="4"/>
  <c r="H66" s="1"/>
  <c r="L100" i="1"/>
  <c r="M100" s="1"/>
  <c r="G68" i="4"/>
  <c r="H68" s="1"/>
  <c r="G115" i="3"/>
  <c r="H115" s="1"/>
  <c r="L108" i="1"/>
  <c r="M108" s="1"/>
  <c r="G94" i="3"/>
  <c r="H94" s="1"/>
  <c r="G79" i="4"/>
  <c r="H79" s="1"/>
  <c r="L112" i="1"/>
  <c r="M112" s="1"/>
  <c r="G70" i="3"/>
  <c r="H70" s="1"/>
  <c r="G73" i="4"/>
  <c r="H73" s="1"/>
  <c r="L116" i="1"/>
  <c r="M116" s="1"/>
  <c r="G74" i="4"/>
  <c r="H74" s="1"/>
  <c r="G71" i="3"/>
  <c r="H71" s="1"/>
  <c r="L120" i="1"/>
  <c r="M120" s="1"/>
  <c r="G113" i="4"/>
  <c r="H113" s="1"/>
  <c r="G101" i="3"/>
  <c r="H101" s="1"/>
  <c r="L124" i="1"/>
  <c r="M124" s="1"/>
  <c r="G150" i="3"/>
  <c r="H150" s="1"/>
  <c r="G131" i="4"/>
  <c r="H131" s="1"/>
  <c r="L128" i="1"/>
  <c r="M128" s="1"/>
  <c r="G117" i="4"/>
  <c r="H117" s="1"/>
  <c r="G117" i="3"/>
  <c r="H117" s="1"/>
  <c r="L132" i="1"/>
  <c r="M132" s="1"/>
  <c r="G115" i="4"/>
  <c r="H115" s="1"/>
  <c r="G103" i="3"/>
  <c r="H103" s="1"/>
  <c r="L136" i="1"/>
  <c r="M136" s="1"/>
  <c r="G107" i="4"/>
  <c r="H107" s="1"/>
  <c r="G77" i="3"/>
  <c r="H77" s="1"/>
  <c r="L140" i="1"/>
  <c r="M140" s="1"/>
  <c r="G119" i="4"/>
  <c r="H119" s="1"/>
  <c r="G119" i="3"/>
  <c r="H119" s="1"/>
  <c r="L144" i="1"/>
  <c r="M144" s="1"/>
  <c r="G152" i="3"/>
  <c r="H152" s="1"/>
  <c r="G133" i="4"/>
  <c r="H133" s="1"/>
  <c r="L148" i="1"/>
  <c r="M148" s="1"/>
  <c r="G142" i="3"/>
  <c r="H142" s="1"/>
  <c r="G130" i="4"/>
  <c r="H130" s="1"/>
  <c r="L5" i="1"/>
  <c r="M5" s="1"/>
  <c r="G11" i="4"/>
  <c r="H11" s="1"/>
  <c r="G14" i="3"/>
  <c r="H14" s="1"/>
  <c r="C86" i="4"/>
  <c r="E20" i="5" s="1"/>
  <c r="L142" i="1"/>
  <c r="M142" s="1"/>
  <c r="G80" i="3"/>
  <c r="H80" s="1"/>
  <c r="G110" i="4"/>
  <c r="H110" s="1"/>
  <c r="L146" i="1"/>
  <c r="M146" s="1"/>
  <c r="G123" i="4"/>
  <c r="H123" s="1"/>
  <c r="G123" i="3"/>
  <c r="H123" s="1"/>
  <c r="L150" i="1"/>
  <c r="M150" s="1"/>
  <c r="G153" i="4"/>
  <c r="H153" s="1"/>
  <c r="G153" i="3"/>
  <c r="H153" s="1"/>
  <c r="L105" i="1"/>
  <c r="M105" s="1"/>
  <c r="G92" i="3"/>
  <c r="H92" s="1"/>
  <c r="L104" i="1"/>
  <c r="M104" s="1"/>
  <c r="G91" i="3"/>
  <c r="H91" s="1"/>
  <c r="L103" i="1"/>
  <c r="M103" s="1"/>
  <c r="G68" i="3"/>
  <c r="H68" s="1"/>
  <c r="H20" i="5" l="1"/>
  <c r="I20"/>
  <c r="D143" i="3"/>
  <c r="D8" i="5" s="1"/>
  <c r="D125" i="3"/>
  <c r="D6" i="5" s="1"/>
  <c r="E6" s="1"/>
  <c r="C133" i="4"/>
  <c r="E18" i="5" s="1"/>
  <c r="C59" i="4"/>
  <c r="E17" i="5" s="1"/>
  <c r="C148" i="4"/>
  <c r="E21" i="5" s="1"/>
  <c r="C154" i="4"/>
  <c r="E19" i="5" s="1"/>
  <c r="D12" i="3"/>
  <c r="C5" i="5" s="1"/>
  <c r="D9" i="3"/>
  <c r="C4" i="5" s="1"/>
  <c r="D55" i="3"/>
  <c r="D25"/>
  <c r="C8" i="5" s="1"/>
  <c r="D104" i="3"/>
  <c r="D5" i="5" s="1"/>
  <c r="D23" i="3"/>
  <c r="C7" i="5" s="1"/>
  <c r="M160" i="1"/>
  <c r="C70" i="4"/>
  <c r="E22" i="5" s="1"/>
  <c r="D54" i="3"/>
  <c r="C10" i="5" s="1"/>
  <c r="E10" s="1"/>
  <c r="D139" i="3"/>
  <c r="D7" i="5" s="1"/>
  <c r="D31" i="3"/>
  <c r="C9" i="5" s="1"/>
  <c r="D154" i="3"/>
  <c r="D9" i="5" s="1"/>
  <c r="D81" i="3"/>
  <c r="D4" i="5" s="1"/>
  <c r="D156" i="3"/>
  <c r="E8" i="5" l="1"/>
  <c r="I21"/>
  <c r="H21"/>
  <c r="D11"/>
  <c r="E9"/>
  <c r="C11"/>
  <c r="E11" s="1"/>
  <c r="E4"/>
  <c r="E7"/>
  <c r="E23"/>
  <c r="E5"/>
  <c r="C160" i="4"/>
  <c r="D160" i="3"/>
</calcChain>
</file>

<file path=xl/sharedStrings.xml><?xml version="1.0" encoding="utf-8"?>
<sst xmlns="http://schemas.openxmlformats.org/spreadsheetml/2006/main" count="1469" uniqueCount="77">
  <si>
    <t>Região Hidrográfica</t>
  </si>
  <si>
    <t>DO4</t>
  </si>
  <si>
    <t>DO7</t>
  </si>
  <si>
    <t>DO1</t>
  </si>
  <si>
    <t>DO6</t>
  </si>
  <si>
    <t>DO5</t>
  </si>
  <si>
    <t>DO2</t>
  </si>
  <si>
    <t>DO3</t>
  </si>
  <si>
    <t>#</t>
  </si>
  <si>
    <t>Nível</t>
  </si>
  <si>
    <t>Federal</t>
  </si>
  <si>
    <t>Rio Piracicaba</t>
  </si>
  <si>
    <t>Estadual</t>
  </si>
  <si>
    <t>Quantidade de Lançamento (m³/ano)</t>
  </si>
  <si>
    <t>Saneamento</t>
  </si>
  <si>
    <t>Outro</t>
  </si>
  <si>
    <t>Indústria</t>
  </si>
  <si>
    <t>Agropecuária</t>
  </si>
  <si>
    <t>Extração de Areia</t>
  </si>
  <si>
    <t>Mineração</t>
  </si>
  <si>
    <t>indústria</t>
  </si>
  <si>
    <t>Setor</t>
  </si>
  <si>
    <t>DBO</t>
  </si>
  <si>
    <t>DQO</t>
  </si>
  <si>
    <t>SST</t>
  </si>
  <si>
    <t>PT</t>
  </si>
  <si>
    <t>NAT</t>
  </si>
  <si>
    <t>Concentração de Referência (mg/L)</t>
  </si>
  <si>
    <t>Carga de Poluentes (kg/ano)</t>
  </si>
  <si>
    <r>
      <t xml:space="preserve">Carga de </t>
    </r>
    <r>
      <rPr>
        <b/>
        <i/>
        <sz val="11"/>
        <color theme="1"/>
        <rFont val="Calibri"/>
        <family val="2"/>
        <scheme val="minor"/>
      </rPr>
      <t>Background</t>
    </r>
    <r>
      <rPr>
        <b/>
        <sz val="11"/>
        <color theme="1"/>
        <rFont val="Calibri"/>
        <family val="2"/>
        <scheme val="minor"/>
      </rPr>
      <t xml:space="preserve"> (kg/ano)</t>
    </r>
  </si>
  <si>
    <t>EP (hab)</t>
  </si>
  <si>
    <t>EPL (hab)</t>
  </si>
  <si>
    <t>PPUlanç (R$/hab)</t>
  </si>
  <si>
    <t>Montante (R$)</t>
  </si>
  <si>
    <t>Sub DO1</t>
  </si>
  <si>
    <t>Sub DO2</t>
  </si>
  <si>
    <t>Sub DO3</t>
  </si>
  <si>
    <t>Sub DO4</t>
  </si>
  <si>
    <t>Sub DO5</t>
  </si>
  <si>
    <t>Sub DO6</t>
  </si>
  <si>
    <t>Sub DO7</t>
  </si>
  <si>
    <t>Sub Federal</t>
  </si>
  <si>
    <t>Sub Estadual</t>
  </si>
  <si>
    <t>Sub Saneamento</t>
  </si>
  <si>
    <t>Sub Outro</t>
  </si>
  <si>
    <t>Sub Mineração</t>
  </si>
  <si>
    <t>Sub Indústria</t>
  </si>
  <si>
    <t>Sub Extração de Areia</t>
  </si>
  <si>
    <t>Sub Agropecuária</t>
  </si>
  <si>
    <t>TOTAL</t>
  </si>
  <si>
    <t>Rio Piranga</t>
  </si>
  <si>
    <t>Rio Santo Antônio</t>
  </si>
  <si>
    <t>Rio Suaçui Grande</t>
  </si>
  <si>
    <t>Rio Caratinga</t>
  </si>
  <si>
    <t>Rio Manhuaçú</t>
  </si>
  <si>
    <t>Rios do Estado do Espírito Santo</t>
  </si>
  <si>
    <t>Estatual</t>
  </si>
  <si>
    <t>Total</t>
  </si>
  <si>
    <t xml:space="preserve">A simulação nessas planilhas em excel foi feita em várias abas.  </t>
  </si>
  <si>
    <t xml:space="preserve">Custos </t>
  </si>
  <si>
    <t>Receitas</t>
  </si>
  <si>
    <t>Impacto sobre Custos</t>
  </si>
  <si>
    <t>Impacto sobre Receitas</t>
  </si>
  <si>
    <t>Esses dados são: volume lançado e cargas de poluentes (DBO, DQO, SST, PT, NAT) lançadas.</t>
  </si>
  <si>
    <t>Digite aqui o preço anual a ser adotado por 1 habitante "equivalente" de poluição (PPUlanç):</t>
  </si>
  <si>
    <r>
      <t xml:space="preserve">OBS: Apenas os dados em </t>
    </r>
    <r>
      <rPr>
        <sz val="11"/>
        <color theme="4" tint="-0.249977111117893"/>
        <rFont val="Calibri"/>
        <family val="2"/>
        <scheme val="minor"/>
      </rPr>
      <t>azul</t>
    </r>
    <r>
      <rPr>
        <sz val="11"/>
        <color theme="1"/>
        <rFont val="Calibri"/>
        <family val="2"/>
        <scheme val="minor"/>
      </rPr>
      <t xml:space="preserve"> podem ser modificados.</t>
    </r>
  </si>
  <si>
    <r>
      <t xml:space="preserve">Apenas os dados em </t>
    </r>
    <r>
      <rPr>
        <sz val="11"/>
        <color theme="4" tint="-0.249977111117893"/>
        <rFont val="Calibri"/>
        <family val="2"/>
        <scheme val="minor"/>
      </rPr>
      <t>azul</t>
    </r>
    <r>
      <rPr>
        <sz val="11"/>
        <color theme="1"/>
        <rFont val="Calibri"/>
        <family val="2"/>
        <scheme val="minor"/>
      </rPr>
      <t xml:space="preserve"> nas abas de nome "Principal" e o PPUlanç dessa aba devem ser modificados.</t>
    </r>
  </si>
  <si>
    <t>Para saneamento tais dados apresentam boa precisão. Para as outras atividades, ainda não.</t>
  </si>
  <si>
    <t>DO ES</t>
  </si>
  <si>
    <r>
      <t xml:space="preserve">Carga </t>
    </r>
    <r>
      <rPr>
        <b/>
        <i/>
        <sz val="11"/>
        <color theme="1"/>
        <rFont val="Calibri"/>
        <family val="2"/>
        <scheme val="minor"/>
      </rPr>
      <t>Per Capita</t>
    </r>
    <r>
      <rPr>
        <b/>
        <sz val="11"/>
        <color theme="1"/>
        <rFont val="Calibri"/>
        <family val="2"/>
        <scheme val="minor"/>
      </rPr>
      <t xml:space="preserve"> (kg/(hab.ano))</t>
    </r>
  </si>
  <si>
    <t>Para simulação individualizada, foi deselvolvida outra planilha otimizada para tal fim.</t>
  </si>
  <si>
    <r>
      <t xml:space="preserve">As células que não estão em </t>
    </r>
    <r>
      <rPr>
        <sz val="11"/>
        <color theme="4" tint="-0.249977111117893"/>
        <rFont val="Calibri"/>
        <family val="2"/>
        <scheme val="minor"/>
      </rPr>
      <t xml:space="preserve">azul </t>
    </r>
    <r>
      <rPr>
        <sz val="11"/>
        <color theme="1"/>
        <rFont val="Calibri"/>
        <family val="2"/>
        <scheme val="minor"/>
      </rPr>
      <t>estão protegidas.</t>
    </r>
  </si>
  <si>
    <t xml:space="preserve">Os dados exemplificados de carga foram extraídos de literatura. </t>
  </si>
  <si>
    <t>Os dados de volumes lançados foram fornecidos pela ANA.</t>
  </si>
  <si>
    <t>Com futuros dados oficiais de agência governamental, as previsões para os outros setores serão mais precisas.</t>
  </si>
  <si>
    <t>Esta planilha destina-se à previsão da arrecadação, considerando-se nova proposta para cobrança de lançamentos de efluentes.</t>
  </si>
  <si>
    <t>COBRANÇA POR LANÇAMENTO DE EFLUENTES NA BACIA DO RIO DOCE: NOVOS PARÂMETROS</t>
  </si>
</sst>
</file>

<file path=xl/styles.xml><?xml version="1.0" encoding="utf-8"?>
<styleSheet xmlns="http://schemas.openxmlformats.org/spreadsheetml/2006/main">
  <numFmts count="2">
    <numFmt numFmtId="164" formatCode="0.0"/>
    <numFmt numFmtId="167" formatCode="&quot;R$&quot;\ #,##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0" fillId="0" borderId="0" xfId="0" applyNumberFormat="1"/>
    <xf numFmtId="0" fontId="0" fillId="0" borderId="0" xfId="0" applyFo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8" xfId="0" applyBorder="1" applyAlignment="1"/>
    <xf numFmtId="0" fontId="1" fillId="0" borderId="11" xfId="0" applyFont="1" applyBorder="1"/>
    <xf numFmtId="0" fontId="0" fillId="0" borderId="11" xfId="0" applyBorder="1"/>
    <xf numFmtId="1" fontId="0" fillId="0" borderId="11" xfId="0" applyNumberFormat="1" applyBorder="1"/>
    <xf numFmtId="0" fontId="0" fillId="0" borderId="12" xfId="0" applyBorder="1"/>
    <xf numFmtId="1" fontId="0" fillId="0" borderId="12" xfId="0" applyNumberFormat="1" applyBorder="1"/>
    <xf numFmtId="0" fontId="0" fillId="0" borderId="5" xfId="0" applyBorder="1"/>
    <xf numFmtId="2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6" xfId="0" applyNumberFormat="1" applyBorder="1"/>
    <xf numFmtId="0" fontId="1" fillId="2" borderId="1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/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0" xfId="0" applyProtection="1">
      <protection locked="0"/>
    </xf>
    <xf numFmtId="0" fontId="4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4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2" fontId="0" fillId="0" borderId="11" xfId="0" applyNumberFormat="1" applyBorder="1" applyProtection="1"/>
    <xf numFmtId="0" fontId="0" fillId="0" borderId="0" xfId="0" applyBorder="1" applyProtection="1"/>
    <xf numFmtId="0" fontId="0" fillId="0" borderId="6" xfId="0" applyBorder="1" applyProtection="1"/>
    <xf numFmtId="2" fontId="0" fillId="0" borderId="1" xfId="0" applyNumberFormat="1" applyBorder="1" applyProtection="1"/>
    <xf numFmtId="2" fontId="1" fillId="2" borderId="1" xfId="0" applyNumberFormat="1" applyFont="1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4" xfId="0" applyBorder="1" applyProtection="1"/>
    <xf numFmtId="0" fontId="0" fillId="0" borderId="11" xfId="0" applyBorder="1" applyProtection="1"/>
    <xf numFmtId="10" fontId="0" fillId="0" borderId="11" xfId="0" applyNumberFormat="1" applyBorder="1" applyProtection="1"/>
    <xf numFmtId="0" fontId="0" fillId="0" borderId="7" xfId="0" applyBorder="1" applyProtection="1"/>
    <xf numFmtId="2" fontId="1" fillId="2" borderId="12" xfId="0" applyNumberFormat="1" applyFont="1" applyFill="1" applyBorder="1" applyProtection="1"/>
    <xf numFmtId="0" fontId="0" fillId="0" borderId="12" xfId="0" applyBorder="1" applyProtection="1"/>
    <xf numFmtId="0" fontId="1" fillId="2" borderId="10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Protection="1">
      <protection locked="0"/>
    </xf>
    <xf numFmtId="0" fontId="1" fillId="0" borderId="0" xfId="0" applyFont="1" applyProtection="1">
      <protection locked="0"/>
    </xf>
    <xf numFmtId="164" fontId="4" fillId="0" borderId="11" xfId="0" applyNumberFormat="1" applyFont="1" applyBorder="1" applyProtection="1">
      <protection locked="0"/>
    </xf>
    <xf numFmtId="1" fontId="4" fillId="0" borderId="11" xfId="0" applyNumberFormat="1" applyFont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1" fontId="4" fillId="0" borderId="12" xfId="0" applyNumberFormat="1" applyFont="1" applyBorder="1" applyProtection="1">
      <protection locked="0"/>
    </xf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1" fontId="0" fillId="0" borderId="11" xfId="0" applyNumberFormat="1" applyBorder="1" applyProtection="1"/>
    <xf numFmtId="1" fontId="0" fillId="0" borderId="12" xfId="0" applyNumberFormat="1" applyBorder="1" applyProtection="1"/>
    <xf numFmtId="2" fontId="0" fillId="0" borderId="12" xfId="0" applyNumberFormat="1" applyBorder="1" applyProtection="1"/>
    <xf numFmtId="2" fontId="0" fillId="0" borderId="0" xfId="0" applyNumberFormat="1" applyProtection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1" fontId="0" fillId="0" borderId="0" xfId="0" applyNumberFormat="1" applyBorder="1"/>
    <xf numFmtId="0" fontId="0" fillId="0" borderId="5" xfId="0" applyFont="1" applyBorder="1"/>
    <xf numFmtId="0" fontId="0" fillId="0" borderId="0" xfId="0" applyFont="1" applyBorder="1"/>
    <xf numFmtId="1" fontId="0" fillId="0" borderId="0" xfId="0" applyNumberFormat="1" applyFont="1" applyBorder="1"/>
    <xf numFmtId="2" fontId="0" fillId="0" borderId="6" xfId="0" applyNumberFormat="1" applyFont="1" applyBorder="1"/>
    <xf numFmtId="164" fontId="0" fillId="0" borderId="11" xfId="0" applyNumberFormat="1" applyBorder="1"/>
    <xf numFmtId="0" fontId="1" fillId="2" borderId="1" xfId="0" applyFont="1" applyFill="1" applyBorder="1"/>
    <xf numFmtId="167" fontId="5" fillId="3" borderId="8" xfId="0" applyNumberFormat="1" applyFont="1" applyFill="1" applyBorder="1" applyAlignment="1" applyProtection="1">
      <protection locked="0"/>
    </xf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tabSelected="1" workbookViewId="0">
      <selection activeCell="J19" sqref="J19"/>
    </sheetView>
  </sheetViews>
  <sheetFormatPr defaultRowHeight="15"/>
  <sheetData>
    <row r="2" spans="2:14" ht="15.75" thickBot="1"/>
    <row r="3" spans="2:14" ht="15.75" thickBot="1">
      <c r="B3" s="90" t="s">
        <v>76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2:14" ht="15.75" thickBot="1"/>
    <row r="5" spans="2:14">
      <c r="B5" s="5" t="s">
        <v>75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14">
      <c r="B6" s="8" t="s">
        <v>70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2:14" ht="15" customHeight="1">
      <c r="B7" s="8" t="s">
        <v>58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2:14">
      <c r="B8" s="8" t="s">
        <v>66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2:14">
      <c r="B9" s="8" t="s">
        <v>63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2:14">
      <c r="B10" s="8" t="s">
        <v>71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2:14">
      <c r="B11" s="8" t="s">
        <v>73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2:14">
      <c r="B12" s="8" t="s">
        <v>72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2:14">
      <c r="B13" s="33" t="s">
        <v>67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2:14">
      <c r="B14" s="8" t="s">
        <v>74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2:14" ht="15.75" thickBot="1">
      <c r="B15" s="11" t="s">
        <v>64</v>
      </c>
      <c r="C15" s="14"/>
      <c r="D15" s="14"/>
      <c r="E15" s="14"/>
      <c r="F15" s="14"/>
      <c r="G15" s="14"/>
      <c r="H15" s="14"/>
      <c r="I15" s="14"/>
      <c r="J15" s="14"/>
      <c r="K15" s="89">
        <v>1.825</v>
      </c>
      <c r="L15" s="12"/>
      <c r="M15" s="12"/>
      <c r="N15" s="13"/>
    </row>
  </sheetData>
  <sheetProtection password="AA7E" sheet="1" objects="1" scenarios="1"/>
  <mergeCells count="11">
    <mergeCell ref="B15:J15"/>
    <mergeCell ref="B10:N10"/>
    <mergeCell ref="B3:N3"/>
    <mergeCell ref="B5:N5"/>
    <mergeCell ref="B6:N6"/>
    <mergeCell ref="B7:N7"/>
    <mergeCell ref="B8:N8"/>
    <mergeCell ref="B9:N9"/>
    <mergeCell ref="B12:N12"/>
    <mergeCell ref="B11:N11"/>
    <mergeCell ref="B14:N1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0"/>
  <sheetViews>
    <sheetView topLeftCell="F1" workbookViewId="0">
      <selection activeCell="L7" sqref="L7"/>
    </sheetView>
  </sheetViews>
  <sheetFormatPr defaultRowHeight="15"/>
  <cols>
    <col min="1" max="1" width="6.140625" style="36" customWidth="1"/>
    <col min="2" max="2" width="6" style="36" customWidth="1"/>
    <col min="3" max="3" width="18" style="36" customWidth="1"/>
    <col min="4" max="4" width="8.85546875" style="36" customWidth="1"/>
    <col min="5" max="5" width="16.7109375" style="36" customWidth="1"/>
    <col min="6" max="6" width="34.5703125" style="36" bestFit="1" customWidth="1"/>
    <col min="7" max="7" width="10.5703125" style="36" bestFit="1" customWidth="1"/>
    <col min="8" max="10" width="11.5703125" style="36" bestFit="1" customWidth="1"/>
    <col min="11" max="11" width="9.5703125" style="36" bestFit="1" customWidth="1"/>
    <col min="12" max="12" width="9.140625" style="41"/>
    <col min="13" max="13" width="16.140625" style="41" customWidth="1"/>
    <col min="14" max="16384" width="9.140625" style="36"/>
  </cols>
  <sheetData>
    <row r="1" spans="2:13">
      <c r="B1" s="36" t="s">
        <v>65</v>
      </c>
    </row>
    <row r="2" spans="2:13" ht="15.75" thickBot="1"/>
    <row r="3" spans="2:13" ht="15.75" thickBot="1">
      <c r="B3" s="60" t="s">
        <v>8</v>
      </c>
      <c r="C3" s="61" t="s">
        <v>0</v>
      </c>
      <c r="D3" s="61" t="s">
        <v>9</v>
      </c>
      <c r="E3" s="61" t="s">
        <v>21</v>
      </c>
      <c r="F3" s="61" t="s">
        <v>13</v>
      </c>
      <c r="G3" s="62" t="s">
        <v>28</v>
      </c>
      <c r="H3" s="62"/>
      <c r="I3" s="62"/>
      <c r="J3" s="62"/>
      <c r="K3" s="62"/>
      <c r="L3" s="69" t="s">
        <v>31</v>
      </c>
      <c r="M3" s="69" t="s">
        <v>33</v>
      </c>
    </row>
    <row r="4" spans="2:13" s="64" customFormat="1" ht="15.75" thickBot="1">
      <c r="B4" s="63"/>
      <c r="C4" s="63"/>
      <c r="D4" s="63"/>
      <c r="E4" s="63"/>
      <c r="F4" s="63"/>
      <c r="G4" s="63" t="s">
        <v>22</v>
      </c>
      <c r="H4" s="63" t="s">
        <v>23</v>
      </c>
      <c r="I4" s="63" t="s">
        <v>24</v>
      </c>
      <c r="J4" s="63" t="s">
        <v>25</v>
      </c>
      <c r="K4" s="63" t="s">
        <v>26</v>
      </c>
      <c r="L4" s="70"/>
      <c r="M4" s="70"/>
    </row>
    <row r="5" spans="2:13">
      <c r="B5" s="38">
        <v>1</v>
      </c>
      <c r="C5" s="38" t="s">
        <v>1</v>
      </c>
      <c r="D5" s="38" t="s">
        <v>10</v>
      </c>
      <c r="E5" s="38" t="s">
        <v>14</v>
      </c>
      <c r="F5" s="65">
        <v>18938304</v>
      </c>
      <c r="G5" s="66">
        <v>5681491.2000000002</v>
      </c>
      <c r="H5" s="66">
        <v>11362982.4</v>
      </c>
      <c r="I5" s="66">
        <v>6628406.3999999994</v>
      </c>
      <c r="J5" s="66">
        <v>132568.128</v>
      </c>
      <c r="K5" s="66">
        <v>473457.60000000003</v>
      </c>
      <c r="L5" s="71">
        <f>Secundária!AB5</f>
        <v>355417.48602739727</v>
      </c>
      <c r="M5" s="47">
        <f>L5*Secundária!$AD$4</f>
        <v>648636.91200000001</v>
      </c>
    </row>
    <row r="6" spans="2:13">
      <c r="B6" s="38">
        <v>2</v>
      </c>
      <c r="C6" s="38" t="s">
        <v>2</v>
      </c>
      <c r="D6" s="38" t="s">
        <v>10</v>
      </c>
      <c r="E6" s="38" t="s">
        <v>14</v>
      </c>
      <c r="F6" s="65">
        <v>6074750.8799999999</v>
      </c>
      <c r="G6" s="66">
        <v>1822425.264</v>
      </c>
      <c r="H6" s="66">
        <v>3644850.5279999999</v>
      </c>
      <c r="I6" s="66">
        <v>2126162.8079999997</v>
      </c>
      <c r="J6" s="66">
        <v>42523.256159999997</v>
      </c>
      <c r="K6" s="66">
        <v>151868.772</v>
      </c>
      <c r="L6" s="71">
        <f>Secundária!AB6</f>
        <v>114005.5987068493</v>
      </c>
      <c r="M6" s="47">
        <f>L6*Secundária!$AD$4</f>
        <v>208060.21763999996</v>
      </c>
    </row>
    <row r="7" spans="2:13">
      <c r="B7" s="38">
        <v>3</v>
      </c>
      <c r="C7" s="38" t="s">
        <v>3</v>
      </c>
      <c r="D7" s="38" t="s">
        <v>10</v>
      </c>
      <c r="E7" s="38" t="s">
        <v>14</v>
      </c>
      <c r="F7" s="65">
        <v>5082949.4400000004</v>
      </c>
      <c r="G7" s="66">
        <v>1524884.8320000002</v>
      </c>
      <c r="H7" s="66">
        <v>3049769.6640000003</v>
      </c>
      <c r="I7" s="66">
        <v>1779032.304</v>
      </c>
      <c r="J7" s="66">
        <v>35580.646080000006</v>
      </c>
      <c r="K7" s="66">
        <v>127073.73600000002</v>
      </c>
      <c r="L7" s="71">
        <f>Secundária!AB7</f>
        <v>95392.338805479478</v>
      </c>
      <c r="M7" s="47">
        <f>L7*Secundária!$AD$4</f>
        <v>174091.01832000003</v>
      </c>
    </row>
    <row r="8" spans="2:13">
      <c r="B8" s="38">
        <v>4</v>
      </c>
      <c r="C8" s="38" t="s">
        <v>2</v>
      </c>
      <c r="D8" s="38" t="s">
        <v>10</v>
      </c>
      <c r="E8" s="38" t="s">
        <v>14</v>
      </c>
      <c r="F8" s="65">
        <v>1780428.96</v>
      </c>
      <c r="G8" s="66">
        <v>534128.68799999997</v>
      </c>
      <c r="H8" s="66">
        <v>1068257.3759999999</v>
      </c>
      <c r="I8" s="66">
        <v>623150.13599999994</v>
      </c>
      <c r="J8" s="66">
        <v>12463.00272</v>
      </c>
      <c r="K8" s="66">
        <v>44510.724000000002</v>
      </c>
      <c r="L8" s="71">
        <f>Secundária!AB8</f>
        <v>33413.529797260278</v>
      </c>
      <c r="M8" s="47">
        <f>L8*Secundária!$AD$4</f>
        <v>60979.691880000006</v>
      </c>
    </row>
    <row r="9" spans="2:13">
      <c r="B9" s="38">
        <v>5</v>
      </c>
      <c r="C9" s="38" t="s">
        <v>1</v>
      </c>
      <c r="D9" s="38" t="s">
        <v>10</v>
      </c>
      <c r="E9" s="38" t="s">
        <v>14</v>
      </c>
      <c r="F9" s="65">
        <v>480484.8</v>
      </c>
      <c r="G9" s="66">
        <v>144145.44</v>
      </c>
      <c r="H9" s="66">
        <v>288290.88</v>
      </c>
      <c r="I9" s="66">
        <v>168169.68</v>
      </c>
      <c r="J9" s="66">
        <v>3363.3935999999999</v>
      </c>
      <c r="K9" s="66">
        <v>12012.12</v>
      </c>
      <c r="L9" s="71">
        <f>Secundária!AB9</f>
        <v>9017.3174794520546</v>
      </c>
      <c r="M9" s="47">
        <f>L9*Secundária!$AD$4</f>
        <v>16456.6044</v>
      </c>
    </row>
    <row r="10" spans="2:13">
      <c r="B10" s="38">
        <v>6</v>
      </c>
      <c r="C10" s="38" t="s">
        <v>3</v>
      </c>
      <c r="D10" s="38" t="s">
        <v>10</v>
      </c>
      <c r="E10" s="38" t="s">
        <v>14</v>
      </c>
      <c r="F10" s="65">
        <v>253506.24</v>
      </c>
      <c r="G10" s="66">
        <v>76051.871999999988</v>
      </c>
      <c r="H10" s="66">
        <v>152103.74399999998</v>
      </c>
      <c r="I10" s="66">
        <v>88727.183999999994</v>
      </c>
      <c r="J10" s="66">
        <v>1774.54368</v>
      </c>
      <c r="K10" s="66">
        <v>6337.6559999999999</v>
      </c>
      <c r="L10" s="71">
        <f>Secundária!AB10</f>
        <v>4757.582860273973</v>
      </c>
      <c r="M10" s="47">
        <f>L10*Secundária!$AD$4</f>
        <v>8682.5887199999997</v>
      </c>
    </row>
    <row r="11" spans="2:13">
      <c r="B11" s="38">
        <v>7</v>
      </c>
      <c r="C11" s="38" t="s">
        <v>4</v>
      </c>
      <c r="D11" s="38" t="s">
        <v>10</v>
      </c>
      <c r="E11" s="38" t="s">
        <v>14</v>
      </c>
      <c r="F11" s="65">
        <v>189734.39999999999</v>
      </c>
      <c r="G11" s="66">
        <v>56920.32</v>
      </c>
      <c r="H11" s="66">
        <v>113840.64</v>
      </c>
      <c r="I11" s="66">
        <v>66407.039999999994</v>
      </c>
      <c r="J11" s="66">
        <v>1328.1407999999999</v>
      </c>
      <c r="K11" s="66">
        <v>4743.3599999999997</v>
      </c>
      <c r="L11" s="71">
        <f>Secundária!AB11</f>
        <v>3560.7688767123282</v>
      </c>
      <c r="M11" s="47">
        <f>L11*Secundária!$AD$4</f>
        <v>6498.4031999999988</v>
      </c>
    </row>
    <row r="12" spans="2:13">
      <c r="B12" s="38">
        <v>8</v>
      </c>
      <c r="C12" s="38" t="s">
        <v>3</v>
      </c>
      <c r="D12" s="38" t="s">
        <v>10</v>
      </c>
      <c r="E12" s="38" t="s">
        <v>14</v>
      </c>
      <c r="F12" s="65">
        <v>55778.400000000001</v>
      </c>
      <c r="G12" s="66">
        <v>16733.52</v>
      </c>
      <c r="H12" s="66">
        <v>33467.040000000001</v>
      </c>
      <c r="I12" s="66">
        <v>19522.439999999999</v>
      </c>
      <c r="J12" s="66">
        <v>390.44880000000001</v>
      </c>
      <c r="K12" s="66">
        <v>1394.46</v>
      </c>
      <c r="L12" s="71">
        <f>Secundária!AB12</f>
        <v>1046.8001095890411</v>
      </c>
      <c r="M12" s="47">
        <f>L12*Secundária!$AD$4</f>
        <v>1910.4102</v>
      </c>
    </row>
    <row r="13" spans="2:13">
      <c r="B13" s="38">
        <v>9</v>
      </c>
      <c r="C13" s="38" t="s">
        <v>5</v>
      </c>
      <c r="D13" s="38" t="s">
        <v>10</v>
      </c>
      <c r="E13" s="38" t="s">
        <v>14</v>
      </c>
      <c r="F13" s="65">
        <v>46203.839999999997</v>
      </c>
      <c r="G13" s="66">
        <v>13861.151999999998</v>
      </c>
      <c r="H13" s="66">
        <v>27722.303999999996</v>
      </c>
      <c r="I13" s="66">
        <v>16171.343999999997</v>
      </c>
      <c r="J13" s="66">
        <v>323.42687999999998</v>
      </c>
      <c r="K13" s="66">
        <v>1155.096</v>
      </c>
      <c r="L13" s="71">
        <f>Secundária!AB13</f>
        <v>867.11316164383561</v>
      </c>
      <c r="M13" s="47">
        <f>L13*Secundária!$AD$4</f>
        <v>1582.48152</v>
      </c>
    </row>
    <row r="14" spans="2:13">
      <c r="B14" s="38">
        <v>10</v>
      </c>
      <c r="C14" s="38" t="s">
        <v>3</v>
      </c>
      <c r="D14" s="38" t="s">
        <v>10</v>
      </c>
      <c r="E14" s="38" t="s">
        <v>14</v>
      </c>
      <c r="F14" s="65">
        <v>279155.52</v>
      </c>
      <c r="G14" s="66">
        <v>50247.993600000002</v>
      </c>
      <c r="H14" s="66">
        <v>108870.65280000001</v>
      </c>
      <c r="I14" s="66">
        <v>56180.0484</v>
      </c>
      <c r="J14" s="66">
        <v>1612.1231280000002</v>
      </c>
      <c r="K14" s="66">
        <v>5234.1660000000011</v>
      </c>
      <c r="L14" s="71">
        <f>Secundária!AB14</f>
        <v>4302.0542465753433</v>
      </c>
      <c r="M14" s="47">
        <f>L14*Secundária!$AD$4</f>
        <v>7851.2490000000016</v>
      </c>
    </row>
    <row r="15" spans="2:13">
      <c r="B15" s="38">
        <v>11</v>
      </c>
      <c r="C15" s="38" t="s">
        <v>4</v>
      </c>
      <c r="D15" s="38" t="s">
        <v>10</v>
      </c>
      <c r="E15" s="38" t="s">
        <v>14</v>
      </c>
      <c r="F15" s="65">
        <v>665212.31999999995</v>
      </c>
      <c r="G15" s="66">
        <v>39912.739199999996</v>
      </c>
      <c r="H15" s="66">
        <v>119738.21759999999</v>
      </c>
      <c r="I15" s="66">
        <v>34923.646799999995</v>
      </c>
      <c r="J15" s="66">
        <v>3026.7160559999998</v>
      </c>
      <c r="K15" s="66">
        <v>8315.1540000000005</v>
      </c>
      <c r="L15" s="71">
        <f>Secundária!AB15</f>
        <v>8018.9978301369856</v>
      </c>
      <c r="M15" s="47">
        <f>L15*Secundária!$AD$4</f>
        <v>14634.671039999999</v>
      </c>
    </row>
    <row r="16" spans="2:13">
      <c r="B16" s="38">
        <v>12</v>
      </c>
      <c r="C16" s="38" t="s">
        <v>4</v>
      </c>
      <c r="D16" s="38" t="s">
        <v>10</v>
      </c>
      <c r="E16" s="38" t="s">
        <v>14</v>
      </c>
      <c r="F16" s="65">
        <v>1054080</v>
      </c>
      <c r="G16" s="66">
        <v>99384.685714285704</v>
      </c>
      <c r="H16" s="66">
        <v>252979.20000000001</v>
      </c>
      <c r="I16" s="66">
        <v>100137.60000000001</v>
      </c>
      <c r="J16" s="66">
        <v>5164.9920000000011</v>
      </c>
      <c r="K16" s="66">
        <v>15058.285714285716</v>
      </c>
      <c r="L16" s="71">
        <f>Secundária!AB16</f>
        <v>13717.479452054798</v>
      </c>
      <c r="M16" s="47">
        <f>L16*Secundária!$AD$4</f>
        <v>25034.400000000005</v>
      </c>
    </row>
    <row r="17" spans="2:13">
      <c r="B17" s="38">
        <v>13</v>
      </c>
      <c r="C17" s="38" t="s">
        <v>2</v>
      </c>
      <c r="D17" s="38" t="s">
        <v>10</v>
      </c>
      <c r="E17" s="38" t="s">
        <v>14</v>
      </c>
      <c r="F17" s="65">
        <v>4495651.2</v>
      </c>
      <c r="G17" s="66">
        <v>269739.07199999999</v>
      </c>
      <c r="H17" s="66">
        <v>809217.21600000001</v>
      </c>
      <c r="I17" s="66">
        <v>236021.68799999999</v>
      </c>
      <c r="J17" s="66">
        <v>20455.212960000001</v>
      </c>
      <c r="K17" s="66">
        <v>56195.640000000007</v>
      </c>
      <c r="L17" s="71">
        <f>Secundária!AB17</f>
        <v>54194.151452054801</v>
      </c>
      <c r="M17" s="47">
        <f>L17*Secundária!$AD$4</f>
        <v>98904.326400000005</v>
      </c>
    </row>
    <row r="18" spans="2:13">
      <c r="B18" s="38">
        <v>14</v>
      </c>
      <c r="C18" s="38" t="s">
        <v>6</v>
      </c>
      <c r="D18" s="38" t="s">
        <v>10</v>
      </c>
      <c r="E18" s="38" t="s">
        <v>14</v>
      </c>
      <c r="F18" s="65">
        <v>19447776</v>
      </c>
      <c r="G18" s="66">
        <v>1166866.56</v>
      </c>
      <c r="H18" s="66">
        <v>3500599.6799999997</v>
      </c>
      <c r="I18" s="66">
        <v>1021008.24</v>
      </c>
      <c r="J18" s="66">
        <v>88487.380799999999</v>
      </c>
      <c r="K18" s="66">
        <v>243097.2</v>
      </c>
      <c r="L18" s="71">
        <f>Secundária!AB18</f>
        <v>234438.94356164383</v>
      </c>
      <c r="M18" s="47">
        <f>L18*Secundária!$AD$4</f>
        <v>427851.07199999999</v>
      </c>
    </row>
    <row r="19" spans="2:13">
      <c r="B19" s="38">
        <v>15</v>
      </c>
      <c r="C19" s="38" t="s">
        <v>2</v>
      </c>
      <c r="D19" s="38" t="s">
        <v>10</v>
      </c>
      <c r="E19" s="38" t="s">
        <v>15</v>
      </c>
      <c r="F19" s="65">
        <v>29568</v>
      </c>
      <c r="G19" s="66">
        <v>7096.32</v>
      </c>
      <c r="H19" s="66">
        <v>15966.720000000001</v>
      </c>
      <c r="I19" s="66">
        <v>10348.799999999999</v>
      </c>
      <c r="J19" s="66">
        <v>0</v>
      </c>
      <c r="K19" s="66">
        <v>0</v>
      </c>
      <c r="L19" s="71">
        <f>Secundária!AB19</f>
        <v>396.94027397260277</v>
      </c>
      <c r="M19" s="47">
        <f>L19*Secundária!$AD$4</f>
        <v>724.41600000000005</v>
      </c>
    </row>
    <row r="20" spans="2:13">
      <c r="B20" s="38">
        <v>16</v>
      </c>
      <c r="C20" s="38" t="s">
        <v>2</v>
      </c>
      <c r="D20" s="38" t="s">
        <v>10</v>
      </c>
      <c r="E20" s="38" t="s">
        <v>15</v>
      </c>
      <c r="F20" s="65">
        <v>50688</v>
      </c>
      <c r="G20" s="66">
        <v>12165.119999999999</v>
      </c>
      <c r="H20" s="66">
        <v>27371.52</v>
      </c>
      <c r="I20" s="66">
        <v>17740.8</v>
      </c>
      <c r="J20" s="66">
        <v>0</v>
      </c>
      <c r="K20" s="66">
        <v>0</v>
      </c>
      <c r="L20" s="71">
        <f>Secundária!AB20</f>
        <v>680.46904109589036</v>
      </c>
      <c r="M20" s="47">
        <f>L20*Secundária!$AD$4</f>
        <v>1241.8559999999998</v>
      </c>
    </row>
    <row r="21" spans="2:13">
      <c r="B21" s="38">
        <v>17</v>
      </c>
      <c r="C21" s="38" t="s">
        <v>1</v>
      </c>
      <c r="D21" s="38" t="s">
        <v>10</v>
      </c>
      <c r="E21" s="38" t="s">
        <v>15</v>
      </c>
      <c r="F21" s="65">
        <v>223728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71">
        <f>Secundária!AB21</f>
        <v>0</v>
      </c>
      <c r="M21" s="47">
        <f>L21*Secundária!$AD$4</f>
        <v>0</v>
      </c>
    </row>
    <row r="22" spans="2:13">
      <c r="B22" s="38">
        <v>18</v>
      </c>
      <c r="C22" s="38" t="s">
        <v>2</v>
      </c>
      <c r="D22" s="38" t="s">
        <v>10</v>
      </c>
      <c r="E22" s="38" t="s">
        <v>15</v>
      </c>
      <c r="F22" s="65">
        <v>52800</v>
      </c>
      <c r="G22" s="66">
        <v>12672</v>
      </c>
      <c r="H22" s="66">
        <v>28512.000000000004</v>
      </c>
      <c r="I22" s="66">
        <v>18480</v>
      </c>
      <c r="J22" s="66">
        <v>0</v>
      </c>
      <c r="K22" s="66">
        <v>0</v>
      </c>
      <c r="L22" s="71">
        <f>Secundária!AB22</f>
        <v>708.82191780821927</v>
      </c>
      <c r="M22" s="47">
        <f>L22*Secundária!$AD$4</f>
        <v>1293.6000000000001</v>
      </c>
    </row>
    <row r="23" spans="2:13">
      <c r="B23" s="38">
        <v>19</v>
      </c>
      <c r="C23" s="38" t="s">
        <v>6</v>
      </c>
      <c r="D23" s="38" t="s">
        <v>10</v>
      </c>
      <c r="E23" s="38" t="s">
        <v>16</v>
      </c>
      <c r="F23" s="65">
        <v>98477424</v>
      </c>
      <c r="G23" s="37">
        <v>1181729.088</v>
      </c>
      <c r="H23" s="37">
        <v>1500000</v>
      </c>
      <c r="I23" s="37">
        <v>433300.65600000002</v>
      </c>
      <c r="J23" s="37">
        <v>292381.2</v>
      </c>
      <c r="K23" s="37">
        <v>0</v>
      </c>
      <c r="L23" s="71">
        <f>Secundária!AB23</f>
        <v>760574.20931506855</v>
      </c>
      <c r="M23" s="47">
        <f>L23*Secundária!$AD$4</f>
        <v>1388047.932</v>
      </c>
    </row>
    <row r="24" spans="2:13">
      <c r="B24" s="38">
        <v>20</v>
      </c>
      <c r="C24" s="38" t="s">
        <v>4</v>
      </c>
      <c r="D24" s="38" t="s">
        <v>10</v>
      </c>
      <c r="E24" s="38" t="s">
        <v>16</v>
      </c>
      <c r="F24" s="65">
        <v>221356.79999999999</v>
      </c>
      <c r="G24" s="66">
        <v>132814.07999999999</v>
      </c>
      <c r="H24" s="66">
        <v>309899.51999999996</v>
      </c>
      <c r="I24" s="66">
        <v>128386.94399999999</v>
      </c>
      <c r="J24" s="66">
        <v>1328.1407999999999</v>
      </c>
      <c r="K24" s="66">
        <v>0</v>
      </c>
      <c r="L24" s="71">
        <f>Secundária!AB24</f>
        <v>8187.1693150684914</v>
      </c>
      <c r="M24" s="47">
        <f>L24*Secundária!$AD$4</f>
        <v>14941.583999999997</v>
      </c>
    </row>
    <row r="25" spans="2:13">
      <c r="B25" s="38">
        <v>21</v>
      </c>
      <c r="C25" s="38" t="s">
        <v>5</v>
      </c>
      <c r="D25" s="38" t="s">
        <v>10</v>
      </c>
      <c r="E25" s="38" t="s">
        <v>16</v>
      </c>
      <c r="F25" s="65">
        <v>125904</v>
      </c>
      <c r="G25" s="66">
        <v>75542.399999999994</v>
      </c>
      <c r="H25" s="66">
        <v>176265.59999999998</v>
      </c>
      <c r="I25" s="66">
        <v>73024.319999999992</v>
      </c>
      <c r="J25" s="66">
        <v>755.42399999999998</v>
      </c>
      <c r="K25" s="66">
        <v>0</v>
      </c>
      <c r="L25" s="71">
        <f>Secundária!AB25</f>
        <v>4656.7232876712324</v>
      </c>
      <c r="M25" s="47">
        <f>L25*Secundária!$AD$4</f>
        <v>8498.5199999999986</v>
      </c>
    </row>
    <row r="26" spans="2:13">
      <c r="B26" s="38">
        <v>22</v>
      </c>
      <c r="C26" s="38" t="s">
        <v>2</v>
      </c>
      <c r="D26" s="38" t="s">
        <v>10</v>
      </c>
      <c r="E26" s="38" t="s">
        <v>16</v>
      </c>
      <c r="F26" s="65">
        <v>184320</v>
      </c>
      <c r="G26" s="66">
        <v>110592</v>
      </c>
      <c r="H26" s="66">
        <v>259891.19999999998</v>
      </c>
      <c r="I26" s="66">
        <v>106905.59999999999</v>
      </c>
      <c r="J26" s="66">
        <v>1050.624</v>
      </c>
      <c r="K26" s="66">
        <v>0</v>
      </c>
      <c r="L26" s="71">
        <f>Secundária!AB26</f>
        <v>6867.8136986301361</v>
      </c>
      <c r="M26" s="47">
        <f>L26*Secundária!$AD$4</f>
        <v>12533.759999999998</v>
      </c>
    </row>
    <row r="27" spans="2:13">
      <c r="B27" s="38">
        <v>23</v>
      </c>
      <c r="C27" s="38" t="s">
        <v>1</v>
      </c>
      <c r="D27" s="38" t="s">
        <v>10</v>
      </c>
      <c r="E27" s="38" t="s">
        <v>16</v>
      </c>
      <c r="F27" s="65">
        <v>221356.79999999999</v>
      </c>
      <c r="G27" s="66">
        <v>132814.07999999999</v>
      </c>
      <c r="H27" s="66">
        <v>312113.08799999999</v>
      </c>
      <c r="I27" s="66">
        <v>128386.94399999999</v>
      </c>
      <c r="J27" s="66">
        <v>1106.7839999999999</v>
      </c>
      <c r="K27" s="66">
        <v>0</v>
      </c>
      <c r="L27" s="71">
        <f>Secundária!AB27</f>
        <v>8247.8150136986296</v>
      </c>
      <c r="M27" s="47">
        <f>L27*Secundária!$AD$4</f>
        <v>15052.262399999998</v>
      </c>
    </row>
    <row r="28" spans="2:13">
      <c r="B28" s="38">
        <v>24</v>
      </c>
      <c r="C28" s="38" t="s">
        <v>2</v>
      </c>
      <c r="D28" s="38" t="s">
        <v>10</v>
      </c>
      <c r="E28" s="38" t="s">
        <v>16</v>
      </c>
      <c r="F28" s="65">
        <v>52800</v>
      </c>
      <c r="G28" s="66">
        <v>21120</v>
      </c>
      <c r="H28" s="66">
        <v>110880</v>
      </c>
      <c r="I28" s="66">
        <v>13200</v>
      </c>
      <c r="J28" s="66">
        <v>52.800000000000004</v>
      </c>
      <c r="K28" s="66">
        <v>0</v>
      </c>
      <c r="L28" s="71">
        <f>Secundária!AB28</f>
        <v>2965.4794520547944</v>
      </c>
      <c r="M28" s="47">
        <f>L28*Secundária!$AD$4</f>
        <v>5412</v>
      </c>
    </row>
    <row r="29" spans="2:13">
      <c r="B29" s="38">
        <v>25</v>
      </c>
      <c r="C29" s="38" t="s">
        <v>2</v>
      </c>
      <c r="D29" s="38" t="s">
        <v>10</v>
      </c>
      <c r="E29" s="38" t="s">
        <v>16</v>
      </c>
      <c r="F29" s="65">
        <v>105000</v>
      </c>
      <c r="G29" s="66">
        <v>48300</v>
      </c>
      <c r="H29" s="66">
        <v>220500</v>
      </c>
      <c r="I29" s="66">
        <v>30449.999999999996</v>
      </c>
      <c r="J29" s="66">
        <v>168</v>
      </c>
      <c r="K29" s="66">
        <v>0</v>
      </c>
      <c r="L29" s="71">
        <f>Secundária!AB29</f>
        <v>5897.2602739726026</v>
      </c>
      <c r="M29" s="47">
        <f>L29*Secundária!$AD$4</f>
        <v>10762.5</v>
      </c>
    </row>
    <row r="30" spans="2:13">
      <c r="B30" s="38">
        <v>26</v>
      </c>
      <c r="C30" s="38" t="s">
        <v>2</v>
      </c>
      <c r="D30" s="38" t="s">
        <v>10</v>
      </c>
      <c r="E30" s="38" t="s">
        <v>16</v>
      </c>
      <c r="F30" s="65">
        <v>33552</v>
      </c>
      <c r="G30" s="66">
        <v>20131.2</v>
      </c>
      <c r="H30" s="66">
        <v>47308.32</v>
      </c>
      <c r="I30" s="66">
        <v>19460.16</v>
      </c>
      <c r="J30" s="66">
        <v>167.76</v>
      </c>
      <c r="K30" s="66">
        <v>0</v>
      </c>
      <c r="L30" s="71">
        <f>Secundária!AB30</f>
        <v>1250.1567123287671</v>
      </c>
      <c r="M30" s="47">
        <f>L30*Secundária!$AD$4</f>
        <v>2281.5360000000001</v>
      </c>
    </row>
    <row r="31" spans="2:13">
      <c r="B31" s="38">
        <v>27</v>
      </c>
      <c r="C31" s="38" t="s">
        <v>2</v>
      </c>
      <c r="D31" s="38" t="s">
        <v>10</v>
      </c>
      <c r="E31" s="38" t="s">
        <v>16</v>
      </c>
      <c r="F31" s="65">
        <v>19800</v>
      </c>
      <c r="G31" s="66">
        <v>7920</v>
      </c>
      <c r="H31" s="66">
        <v>41580</v>
      </c>
      <c r="I31" s="66">
        <v>4950</v>
      </c>
      <c r="J31" s="66">
        <v>19.8</v>
      </c>
      <c r="K31" s="66">
        <v>0</v>
      </c>
      <c r="L31" s="71">
        <f>Secundária!AB31</f>
        <v>1112.0547945205481</v>
      </c>
      <c r="M31" s="47">
        <f>L31*Secundária!$AD$4</f>
        <v>2029.5000000000002</v>
      </c>
    </row>
    <row r="32" spans="2:13">
      <c r="B32" s="38">
        <v>28</v>
      </c>
      <c r="C32" s="38" t="s">
        <v>2</v>
      </c>
      <c r="D32" s="38" t="s">
        <v>10</v>
      </c>
      <c r="E32" s="38" t="s">
        <v>16</v>
      </c>
      <c r="F32" s="65">
        <v>9828</v>
      </c>
      <c r="G32" s="66">
        <v>5896.8</v>
      </c>
      <c r="H32" s="66">
        <v>13857.48</v>
      </c>
      <c r="I32" s="66">
        <v>5700.24</v>
      </c>
      <c r="J32" s="66">
        <v>49.14</v>
      </c>
      <c r="K32" s="66">
        <v>0</v>
      </c>
      <c r="L32" s="71">
        <f>Secundária!AB32</f>
        <v>366.19397260273973</v>
      </c>
      <c r="M32" s="47">
        <f>L32*Secundária!$AD$4</f>
        <v>668.30399999999997</v>
      </c>
    </row>
    <row r="33" spans="2:13">
      <c r="B33" s="38">
        <v>29</v>
      </c>
      <c r="C33" s="38" t="s">
        <v>2</v>
      </c>
      <c r="D33" s="38" t="s">
        <v>10</v>
      </c>
      <c r="E33" s="38" t="s">
        <v>16</v>
      </c>
      <c r="F33" s="65">
        <v>39330.720000000001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71">
        <f>Secundária!AB33</f>
        <v>0</v>
      </c>
      <c r="M33" s="47">
        <f>L33*Secundária!$AD$4</f>
        <v>0</v>
      </c>
    </row>
    <row r="34" spans="2:13">
      <c r="B34" s="38">
        <v>30</v>
      </c>
      <c r="C34" s="38" t="s">
        <v>2</v>
      </c>
      <c r="D34" s="38" t="s">
        <v>10</v>
      </c>
      <c r="E34" s="38" t="s">
        <v>16</v>
      </c>
      <c r="F34" s="65">
        <v>47250</v>
      </c>
      <c r="G34" s="66">
        <v>18900</v>
      </c>
      <c r="H34" s="66">
        <v>99225</v>
      </c>
      <c r="I34" s="66">
        <v>11812.5</v>
      </c>
      <c r="J34" s="66">
        <v>47.25</v>
      </c>
      <c r="K34" s="66">
        <v>0</v>
      </c>
      <c r="L34" s="71">
        <f>Secundária!AB34</f>
        <v>2653.7671232876714</v>
      </c>
      <c r="M34" s="47">
        <f>L34*Secundária!$AD$4</f>
        <v>4843.125</v>
      </c>
    </row>
    <row r="35" spans="2:13">
      <c r="B35" s="38">
        <v>31</v>
      </c>
      <c r="C35" s="38" t="s">
        <v>2</v>
      </c>
      <c r="D35" s="38" t="s">
        <v>10</v>
      </c>
      <c r="E35" s="38" t="s">
        <v>16</v>
      </c>
      <c r="F35" s="65">
        <v>21120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71">
        <f>Secundária!AB35</f>
        <v>0</v>
      </c>
      <c r="M35" s="47">
        <f>L35*Secundária!$AD$4</f>
        <v>0</v>
      </c>
    </row>
    <row r="36" spans="2:13">
      <c r="B36" s="38">
        <v>32</v>
      </c>
      <c r="C36" s="38" t="s">
        <v>2</v>
      </c>
      <c r="D36" s="38" t="s">
        <v>10</v>
      </c>
      <c r="E36" s="38" t="s">
        <v>16</v>
      </c>
      <c r="F36" s="65">
        <v>23760</v>
      </c>
      <c r="G36" s="66">
        <v>9504</v>
      </c>
      <c r="H36" s="66">
        <v>49896</v>
      </c>
      <c r="I36" s="66">
        <v>5940</v>
      </c>
      <c r="J36" s="66">
        <v>23.76</v>
      </c>
      <c r="K36" s="66">
        <v>0</v>
      </c>
      <c r="L36" s="71">
        <f>Secundária!AB36</f>
        <v>1334.4657534246576</v>
      </c>
      <c r="M36" s="47">
        <f>L36*Secundária!$AD$4</f>
        <v>2435.4</v>
      </c>
    </row>
    <row r="37" spans="2:13">
      <c r="B37" s="38">
        <v>33</v>
      </c>
      <c r="C37" s="38" t="s">
        <v>2</v>
      </c>
      <c r="D37" s="38" t="s">
        <v>10</v>
      </c>
      <c r="E37" s="38" t="s">
        <v>16</v>
      </c>
      <c r="F37" s="65">
        <v>8342.4</v>
      </c>
      <c r="G37" s="66">
        <v>3336.96</v>
      </c>
      <c r="H37" s="66">
        <v>17519.04</v>
      </c>
      <c r="I37" s="66">
        <v>2085.6</v>
      </c>
      <c r="J37" s="66">
        <v>8.3423999999999996</v>
      </c>
      <c r="K37" s="66">
        <v>0</v>
      </c>
      <c r="L37" s="71">
        <f>Secundária!AB37</f>
        <v>468.54575342465756</v>
      </c>
      <c r="M37" s="47">
        <f>L37*Secundária!$AD$4</f>
        <v>855.096</v>
      </c>
    </row>
    <row r="38" spans="2:13">
      <c r="B38" s="38">
        <v>34</v>
      </c>
      <c r="C38" s="38" t="s">
        <v>2</v>
      </c>
      <c r="D38" s="38" t="s">
        <v>10</v>
      </c>
      <c r="E38" s="38" t="s">
        <v>17</v>
      </c>
      <c r="F38" s="65">
        <v>764208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71">
        <f>Secundária!AB38</f>
        <v>0</v>
      </c>
      <c r="M38" s="47">
        <f>L38*Secundária!$AD$4</f>
        <v>0</v>
      </c>
    </row>
    <row r="39" spans="2:13">
      <c r="B39" s="38">
        <v>35</v>
      </c>
      <c r="C39" s="38" t="s">
        <v>2</v>
      </c>
      <c r="D39" s="38" t="s">
        <v>10</v>
      </c>
      <c r="E39" s="38" t="s">
        <v>18</v>
      </c>
      <c r="F39" s="65">
        <v>132192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71">
        <f>Secundária!AB39</f>
        <v>0</v>
      </c>
      <c r="M39" s="47">
        <f>L39*Secundária!$AD$4</f>
        <v>0</v>
      </c>
    </row>
    <row r="40" spans="2:13">
      <c r="B40" s="38">
        <v>36</v>
      </c>
      <c r="C40" s="38" t="s">
        <v>1</v>
      </c>
      <c r="D40" s="38" t="s">
        <v>10</v>
      </c>
      <c r="E40" s="38" t="s">
        <v>18</v>
      </c>
      <c r="F40" s="65">
        <v>121809.60000000001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71">
        <f>Secundária!AB40</f>
        <v>0</v>
      </c>
      <c r="M40" s="47">
        <f>L40*Secundária!$AD$4</f>
        <v>0</v>
      </c>
    </row>
    <row r="41" spans="2:13">
      <c r="B41" s="38">
        <v>37</v>
      </c>
      <c r="C41" s="38" t="s">
        <v>2</v>
      </c>
      <c r="D41" s="38" t="s">
        <v>10</v>
      </c>
      <c r="E41" s="38" t="s">
        <v>18</v>
      </c>
      <c r="F41" s="65">
        <v>112320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71">
        <f>Secundária!AB41</f>
        <v>0</v>
      </c>
      <c r="M41" s="47">
        <f>L41*Secundária!$AD$4</f>
        <v>0</v>
      </c>
    </row>
    <row r="42" spans="2:13">
      <c r="B42" s="38">
        <v>38</v>
      </c>
      <c r="C42" s="38" t="s">
        <v>2</v>
      </c>
      <c r="D42" s="38" t="s">
        <v>10</v>
      </c>
      <c r="E42" s="38" t="s">
        <v>18</v>
      </c>
      <c r="F42" s="65">
        <v>103680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71">
        <f>Secundária!AB42</f>
        <v>0</v>
      </c>
      <c r="M42" s="47">
        <f>L42*Secundária!$AD$4</f>
        <v>0</v>
      </c>
    </row>
    <row r="43" spans="2:13">
      <c r="B43" s="38">
        <v>39</v>
      </c>
      <c r="C43" s="38" t="s">
        <v>1</v>
      </c>
      <c r="D43" s="38" t="s">
        <v>10</v>
      </c>
      <c r="E43" s="38" t="s">
        <v>18</v>
      </c>
      <c r="F43" s="65">
        <v>77932.800000000003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71">
        <f>Secundária!AB43</f>
        <v>0</v>
      </c>
      <c r="M43" s="47">
        <f>L43*Secundária!$AD$4</f>
        <v>0</v>
      </c>
    </row>
    <row r="44" spans="2:13">
      <c r="B44" s="38">
        <v>40</v>
      </c>
      <c r="C44" s="38" t="s">
        <v>1</v>
      </c>
      <c r="D44" s="38" t="s">
        <v>10</v>
      </c>
      <c r="E44" s="38" t="s">
        <v>18</v>
      </c>
      <c r="F44" s="65">
        <v>74880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71">
        <f>Secundária!AB44</f>
        <v>0</v>
      </c>
      <c r="M44" s="47">
        <f>L44*Secundária!$AD$4</f>
        <v>0</v>
      </c>
    </row>
    <row r="45" spans="2:13">
      <c r="B45" s="38">
        <v>41</v>
      </c>
      <c r="C45" s="38" t="s">
        <v>7</v>
      </c>
      <c r="D45" s="38" t="s">
        <v>10</v>
      </c>
      <c r="E45" s="38" t="s">
        <v>16</v>
      </c>
      <c r="F45" s="65">
        <v>73200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71">
        <f>Secundária!AB45</f>
        <v>0</v>
      </c>
      <c r="M45" s="47">
        <f>L45*Secundária!$AD$4</f>
        <v>0</v>
      </c>
    </row>
    <row r="46" spans="2:13">
      <c r="B46" s="38">
        <v>42</v>
      </c>
      <c r="C46" s="38" t="s">
        <v>1</v>
      </c>
      <c r="D46" s="38" t="s">
        <v>10</v>
      </c>
      <c r="E46" s="38" t="s">
        <v>18</v>
      </c>
      <c r="F46" s="65">
        <v>71136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71">
        <f>Secundária!AB46</f>
        <v>0</v>
      </c>
      <c r="M46" s="47">
        <f>L46*Secundária!$AD$4</f>
        <v>0</v>
      </c>
    </row>
    <row r="47" spans="2:13">
      <c r="B47" s="38">
        <v>43</v>
      </c>
      <c r="C47" s="38" t="s">
        <v>4</v>
      </c>
      <c r="D47" s="38" t="s">
        <v>10</v>
      </c>
      <c r="E47" s="38" t="s">
        <v>18</v>
      </c>
      <c r="F47" s="65">
        <v>67392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71">
        <f>Secundária!AB47</f>
        <v>0</v>
      </c>
      <c r="M47" s="47">
        <f>L47*Secundária!$AD$4</f>
        <v>0</v>
      </c>
    </row>
    <row r="48" spans="2:13">
      <c r="B48" s="38">
        <v>44</v>
      </c>
      <c r="C48" s="38" t="s">
        <v>1</v>
      </c>
      <c r="D48" s="38" t="s">
        <v>10</v>
      </c>
      <c r="E48" s="38" t="s">
        <v>18</v>
      </c>
      <c r="F48" s="65">
        <v>61776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71">
        <f>Secundária!AB48</f>
        <v>0</v>
      </c>
      <c r="M48" s="47">
        <f>L48*Secundária!$AD$4</f>
        <v>0</v>
      </c>
    </row>
    <row r="49" spans="2:13">
      <c r="B49" s="38">
        <v>45</v>
      </c>
      <c r="C49" s="38" t="s">
        <v>4</v>
      </c>
      <c r="D49" s="38" t="s">
        <v>10</v>
      </c>
      <c r="E49" s="38" t="s">
        <v>18</v>
      </c>
      <c r="F49" s="65">
        <v>59616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71">
        <f>Secundária!AB49</f>
        <v>0</v>
      </c>
      <c r="M49" s="47">
        <f>L49*Secundária!$AD$4</f>
        <v>0</v>
      </c>
    </row>
    <row r="50" spans="2:13">
      <c r="B50" s="38">
        <v>46</v>
      </c>
      <c r="C50" s="38" t="s">
        <v>2</v>
      </c>
      <c r="D50" s="38" t="s">
        <v>10</v>
      </c>
      <c r="E50" s="38" t="s">
        <v>18</v>
      </c>
      <c r="F50" s="65">
        <v>33948.288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71">
        <f>Secundária!AB50</f>
        <v>0</v>
      </c>
      <c r="M50" s="47">
        <f>L50*Secundária!$AD$4</f>
        <v>0</v>
      </c>
    </row>
    <row r="51" spans="2:13">
      <c r="B51" s="38">
        <v>47</v>
      </c>
      <c r="C51" s="38" t="s">
        <v>2</v>
      </c>
      <c r="D51" s="38" t="s">
        <v>10</v>
      </c>
      <c r="E51" s="38" t="s">
        <v>18</v>
      </c>
      <c r="F51" s="65">
        <v>25920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71">
        <f>Secundária!AB51</f>
        <v>0</v>
      </c>
      <c r="M51" s="47">
        <f>L51*Secundária!$AD$4</f>
        <v>0</v>
      </c>
    </row>
    <row r="52" spans="2:13">
      <c r="B52" s="38">
        <v>48</v>
      </c>
      <c r="C52" s="38" t="s">
        <v>2</v>
      </c>
      <c r="D52" s="38" t="s">
        <v>10</v>
      </c>
      <c r="E52" s="38" t="s">
        <v>18</v>
      </c>
      <c r="F52" s="65">
        <v>25536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71">
        <f>Secundária!AB52</f>
        <v>0</v>
      </c>
      <c r="M52" s="47">
        <f>L52*Secundária!$AD$4</f>
        <v>0</v>
      </c>
    </row>
    <row r="53" spans="2:13">
      <c r="B53" s="38">
        <v>49</v>
      </c>
      <c r="C53" s="38" t="s">
        <v>1</v>
      </c>
      <c r="D53" s="38" t="s">
        <v>10</v>
      </c>
      <c r="E53" s="38" t="s">
        <v>18</v>
      </c>
      <c r="F53" s="65">
        <v>10137.6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71">
        <f>Secundária!AB53</f>
        <v>0</v>
      </c>
      <c r="M53" s="47">
        <f>L53*Secundária!$AD$4</f>
        <v>0</v>
      </c>
    </row>
    <row r="54" spans="2:13">
      <c r="B54" s="38">
        <v>50</v>
      </c>
      <c r="C54" s="38" t="s">
        <v>3</v>
      </c>
      <c r="D54" s="38" t="s">
        <v>10</v>
      </c>
      <c r="E54" s="38" t="s">
        <v>18</v>
      </c>
      <c r="F54" s="65">
        <v>8576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71">
        <f>Secundária!AB54</f>
        <v>0</v>
      </c>
      <c r="M54" s="47">
        <f>L54*Secundária!$AD$4</f>
        <v>0</v>
      </c>
    </row>
    <row r="55" spans="2:13">
      <c r="B55" s="38">
        <v>51</v>
      </c>
      <c r="C55" s="38" t="s">
        <v>6</v>
      </c>
      <c r="D55" s="38" t="s">
        <v>12</v>
      </c>
      <c r="E55" s="38" t="s">
        <v>14</v>
      </c>
      <c r="F55" s="65">
        <v>6616987.2000000002</v>
      </c>
      <c r="G55" s="66">
        <v>1191057.696</v>
      </c>
      <c r="H55" s="66">
        <v>2580625.0080000004</v>
      </c>
      <c r="I55" s="66">
        <v>1331668.6739999999</v>
      </c>
      <c r="J55" s="66">
        <v>38213.101080000008</v>
      </c>
      <c r="K55" s="66">
        <v>124068.51000000002</v>
      </c>
      <c r="L55" s="71">
        <f>Secundária!AB55</f>
        <v>101974.11780821921</v>
      </c>
      <c r="M55" s="47">
        <f>L55*Secundária!$AD$4</f>
        <v>186102.76500000004</v>
      </c>
    </row>
    <row r="56" spans="2:13">
      <c r="B56" s="38">
        <v>52</v>
      </c>
      <c r="C56" s="38" t="s">
        <v>6</v>
      </c>
      <c r="D56" s="38" t="s">
        <v>12</v>
      </c>
      <c r="E56" s="38" t="s">
        <v>14</v>
      </c>
      <c r="F56" s="65">
        <v>18947351.52</v>
      </c>
      <c r="G56" s="66">
        <v>5115784.9104000004</v>
      </c>
      <c r="H56" s="66">
        <v>10799990.3664</v>
      </c>
      <c r="I56" s="66">
        <v>5684205.4559999993</v>
      </c>
      <c r="J56" s="66">
        <v>113684.10911999999</v>
      </c>
      <c r="K56" s="66">
        <v>378947.03039999999</v>
      </c>
      <c r="L56" s="71">
        <f>Secundária!AB56</f>
        <v>303676.72984109586</v>
      </c>
      <c r="M56" s="47">
        <f>L56*Secundária!$AD$4</f>
        <v>554210.03195999993</v>
      </c>
    </row>
    <row r="57" spans="2:13">
      <c r="B57" s="38">
        <v>53</v>
      </c>
      <c r="C57" s="38" t="s">
        <v>7</v>
      </c>
      <c r="D57" s="38" t="s">
        <v>12</v>
      </c>
      <c r="E57" s="38" t="s">
        <v>14</v>
      </c>
      <c r="F57" s="65">
        <v>797587.2</v>
      </c>
      <c r="G57" s="66">
        <v>75201.078857142842</v>
      </c>
      <c r="H57" s="66">
        <v>191420.92800000001</v>
      </c>
      <c r="I57" s="66">
        <v>75770.784</v>
      </c>
      <c r="J57" s="66">
        <v>3908.1772800000003</v>
      </c>
      <c r="K57" s="66">
        <v>11394.102857142858</v>
      </c>
      <c r="L57" s="71">
        <f>Secundária!AB57</f>
        <v>10379.559452054795</v>
      </c>
      <c r="M57" s="47">
        <f>L57*Secundária!$AD$4</f>
        <v>18942.696</v>
      </c>
    </row>
    <row r="58" spans="2:13">
      <c r="B58" s="38">
        <v>54</v>
      </c>
      <c r="C58" s="38" t="s">
        <v>1</v>
      </c>
      <c r="D58" s="38" t="s">
        <v>12</v>
      </c>
      <c r="E58" s="38" t="s">
        <v>14</v>
      </c>
      <c r="F58" s="65">
        <v>636225.12</v>
      </c>
      <c r="G58" s="66">
        <v>114520.52159999999</v>
      </c>
      <c r="H58" s="66">
        <v>248127.79680000001</v>
      </c>
      <c r="I58" s="66">
        <v>128040.30539999998</v>
      </c>
      <c r="J58" s="66">
        <v>3674.2000680000006</v>
      </c>
      <c r="K58" s="66">
        <v>11929.221000000001</v>
      </c>
      <c r="L58" s="71">
        <f>Secundária!AB58</f>
        <v>9804.839178082193</v>
      </c>
      <c r="M58" s="47">
        <f>L58*Secundária!$AD$4</f>
        <v>17893.8315</v>
      </c>
    </row>
    <row r="59" spans="2:13">
      <c r="B59" s="38">
        <v>55</v>
      </c>
      <c r="C59" s="38" t="s">
        <v>4</v>
      </c>
      <c r="D59" s="38" t="s">
        <v>12</v>
      </c>
      <c r="E59" s="38" t="s">
        <v>14</v>
      </c>
      <c r="F59" s="65">
        <v>7288752.3839999996</v>
      </c>
      <c r="G59" s="66">
        <v>2186625.7152</v>
      </c>
      <c r="H59" s="66">
        <v>4373251.4304</v>
      </c>
      <c r="I59" s="66">
        <v>2551063.3343999996</v>
      </c>
      <c r="J59" s="66">
        <v>51021.266687999996</v>
      </c>
      <c r="K59" s="66">
        <v>182218.80960000001</v>
      </c>
      <c r="L59" s="71">
        <f>Secundária!AB59</f>
        <v>136788.91460383561</v>
      </c>
      <c r="M59" s="47">
        <f>L59*Secundária!$AD$4</f>
        <v>249639.76915199999</v>
      </c>
    </row>
    <row r="60" spans="2:13">
      <c r="B60" s="38">
        <v>56</v>
      </c>
      <c r="C60" s="38" t="s">
        <v>3</v>
      </c>
      <c r="D60" s="38" t="s">
        <v>12</v>
      </c>
      <c r="E60" s="38" t="s">
        <v>14</v>
      </c>
      <c r="F60" s="65">
        <v>6341157.3020000001</v>
      </c>
      <c r="G60" s="66">
        <v>1902347.1905999999</v>
      </c>
      <c r="H60" s="66">
        <v>3804694.3811999997</v>
      </c>
      <c r="I60" s="66">
        <v>2219405.0556999999</v>
      </c>
      <c r="J60" s="66">
        <v>44388.101114000005</v>
      </c>
      <c r="K60" s="66">
        <v>158528.93255000003</v>
      </c>
      <c r="L60" s="71">
        <f>Secundária!AB60</f>
        <v>119005.2808731507</v>
      </c>
      <c r="M60" s="47">
        <f>L60*Secundária!$AD$4</f>
        <v>217184.63759350003</v>
      </c>
    </row>
    <row r="61" spans="2:13">
      <c r="B61" s="38">
        <v>57</v>
      </c>
      <c r="C61" s="38" t="s">
        <v>5</v>
      </c>
      <c r="D61" s="38" t="s">
        <v>12</v>
      </c>
      <c r="E61" s="38" t="s">
        <v>14</v>
      </c>
      <c r="F61" s="65">
        <v>6223288.3200000003</v>
      </c>
      <c r="G61" s="66">
        <v>1866986.496</v>
      </c>
      <c r="H61" s="66">
        <v>3733972.9920000001</v>
      </c>
      <c r="I61" s="66">
        <v>2178150.912</v>
      </c>
      <c r="J61" s="66">
        <v>43563.018240000005</v>
      </c>
      <c r="K61" s="66">
        <v>155582.20800000001</v>
      </c>
      <c r="L61" s="71">
        <f>Secundária!AB61</f>
        <v>116793.2191561644</v>
      </c>
      <c r="M61" s="47">
        <f>L61*Secundária!$AD$4</f>
        <v>213147.62496000002</v>
      </c>
    </row>
    <row r="62" spans="2:13">
      <c r="B62" s="38">
        <v>58</v>
      </c>
      <c r="C62" s="38" t="s">
        <v>6</v>
      </c>
      <c r="D62" s="38" t="s">
        <v>12</v>
      </c>
      <c r="E62" s="38" t="s">
        <v>14</v>
      </c>
      <c r="F62" s="65">
        <v>5561431.4879999999</v>
      </c>
      <c r="G62" s="66">
        <v>1668429.4464</v>
      </c>
      <c r="H62" s="66">
        <v>3336858.8928</v>
      </c>
      <c r="I62" s="66">
        <v>1946501.0207999998</v>
      </c>
      <c r="J62" s="66">
        <v>38930.020415999999</v>
      </c>
      <c r="K62" s="66">
        <v>139035.78719999999</v>
      </c>
      <c r="L62" s="71">
        <f>Secundária!AB62</f>
        <v>104372.07039123288</v>
      </c>
      <c r="M62" s="47">
        <f>L62*Secundária!$AD$4</f>
        <v>190479.028464</v>
      </c>
    </row>
    <row r="63" spans="2:13">
      <c r="B63" s="38">
        <v>59</v>
      </c>
      <c r="C63" s="38" t="s">
        <v>3</v>
      </c>
      <c r="D63" s="38" t="s">
        <v>12</v>
      </c>
      <c r="E63" s="38" t="s">
        <v>14</v>
      </c>
      <c r="F63" s="65">
        <v>5271454.08</v>
      </c>
      <c r="G63" s="66">
        <v>1581436.2239999999</v>
      </c>
      <c r="H63" s="66">
        <v>3162872.4479999999</v>
      </c>
      <c r="I63" s="66">
        <v>1845008.9279999998</v>
      </c>
      <c r="J63" s="66">
        <v>36900.17856</v>
      </c>
      <c r="K63" s="66">
        <v>131786.35200000001</v>
      </c>
      <c r="L63" s="71">
        <f>Secundária!AB63</f>
        <v>98930.028624657527</v>
      </c>
      <c r="M63" s="47">
        <f>L63*Secundária!$AD$4</f>
        <v>180547.30223999999</v>
      </c>
    </row>
    <row r="64" spans="2:13">
      <c r="B64" s="38">
        <v>60</v>
      </c>
      <c r="C64" s="38" t="s">
        <v>7</v>
      </c>
      <c r="D64" s="38" t="s">
        <v>12</v>
      </c>
      <c r="E64" s="38" t="s">
        <v>14</v>
      </c>
      <c r="F64" s="65">
        <v>2936666.88</v>
      </c>
      <c r="G64" s="66">
        <v>881000.0639999999</v>
      </c>
      <c r="H64" s="66">
        <v>1762000.1279999998</v>
      </c>
      <c r="I64" s="66">
        <v>1027833.4079999999</v>
      </c>
      <c r="J64" s="66">
        <v>20556.668160000001</v>
      </c>
      <c r="K64" s="66">
        <v>73416.672000000006</v>
      </c>
      <c r="L64" s="71">
        <f>Secundária!AB64</f>
        <v>55112.789391780825</v>
      </c>
      <c r="M64" s="47">
        <f>L64*Secundária!$AD$4</f>
        <v>100580.84064000001</v>
      </c>
    </row>
    <row r="65" spans="2:13">
      <c r="B65" s="38">
        <v>61</v>
      </c>
      <c r="C65" s="38" t="s">
        <v>1</v>
      </c>
      <c r="D65" s="38" t="s">
        <v>12</v>
      </c>
      <c r="E65" s="38" t="s">
        <v>14</v>
      </c>
      <c r="F65" s="65">
        <v>1839896.64</v>
      </c>
      <c r="G65" s="66">
        <v>551968.99199999997</v>
      </c>
      <c r="H65" s="66">
        <v>1103937.9839999999</v>
      </c>
      <c r="I65" s="66">
        <v>643963.82399999991</v>
      </c>
      <c r="J65" s="66">
        <v>12879.27648</v>
      </c>
      <c r="K65" s="66">
        <v>45997.415999999997</v>
      </c>
      <c r="L65" s="71">
        <f>Secundária!AB65</f>
        <v>34529.567079452056</v>
      </c>
      <c r="M65" s="47">
        <f>L65*Secundária!$AD$4</f>
        <v>63016.459920000001</v>
      </c>
    </row>
    <row r="66" spans="2:13">
      <c r="B66" s="38">
        <v>62</v>
      </c>
      <c r="C66" s="38" t="s">
        <v>6</v>
      </c>
      <c r="D66" s="38" t="s">
        <v>12</v>
      </c>
      <c r="E66" s="38" t="s">
        <v>14</v>
      </c>
      <c r="F66" s="65">
        <v>1456192.1950000001</v>
      </c>
      <c r="G66" s="66">
        <v>436857.65850000002</v>
      </c>
      <c r="H66" s="66">
        <v>873715.31700000004</v>
      </c>
      <c r="I66" s="66">
        <v>509667.26824999996</v>
      </c>
      <c r="J66" s="66">
        <v>10193.345365000001</v>
      </c>
      <c r="K66" s="66">
        <v>36404.804875000002</v>
      </c>
      <c r="L66" s="71">
        <f>Secundária!AB66</f>
        <v>27328.538454109592</v>
      </c>
      <c r="M66" s="47">
        <f>L66*Secundária!$AD$4</f>
        <v>49874.582678750005</v>
      </c>
    </row>
    <row r="67" spans="2:13">
      <c r="B67" s="38">
        <v>63</v>
      </c>
      <c r="C67" s="38" t="s">
        <v>5</v>
      </c>
      <c r="D67" s="38" t="s">
        <v>12</v>
      </c>
      <c r="E67" s="38" t="s">
        <v>14</v>
      </c>
      <c r="F67" s="65">
        <v>1317600</v>
      </c>
      <c r="G67" s="66">
        <v>395280</v>
      </c>
      <c r="H67" s="66">
        <v>790560</v>
      </c>
      <c r="I67" s="66">
        <v>461159.99999999994</v>
      </c>
      <c r="J67" s="66">
        <v>9223.2000000000007</v>
      </c>
      <c r="K67" s="66">
        <v>32940</v>
      </c>
      <c r="L67" s="71">
        <f>Secundária!AB67</f>
        <v>24727.561643835619</v>
      </c>
      <c r="M67" s="47">
        <f>L67*Secundária!$AD$4</f>
        <v>45127.8</v>
      </c>
    </row>
    <row r="68" spans="2:13">
      <c r="B68" s="38">
        <v>64</v>
      </c>
      <c r="C68" s="38" t="s">
        <v>3</v>
      </c>
      <c r="D68" s="38" t="s">
        <v>12</v>
      </c>
      <c r="E68" s="38" t="s">
        <v>14</v>
      </c>
      <c r="F68" s="65">
        <v>1062512.6399999999</v>
      </c>
      <c r="G68" s="66">
        <v>318753.79199999996</v>
      </c>
      <c r="H68" s="66">
        <v>637507.58399999992</v>
      </c>
      <c r="I68" s="66">
        <v>371879.42399999994</v>
      </c>
      <c r="J68" s="66">
        <v>7437.5884799999994</v>
      </c>
      <c r="K68" s="66">
        <v>26562.815999999999</v>
      </c>
      <c r="L68" s="71">
        <f>Secundária!AB68</f>
        <v>19940.30570958904</v>
      </c>
      <c r="M68" s="47">
        <f>L68*Secundária!$AD$4</f>
        <v>36391.057919999999</v>
      </c>
    </row>
    <row r="69" spans="2:13">
      <c r="B69" s="38">
        <v>65</v>
      </c>
      <c r="C69" s="38" t="s">
        <v>1</v>
      </c>
      <c r="D69" s="38" t="s">
        <v>12</v>
      </c>
      <c r="E69" s="38" t="s">
        <v>14</v>
      </c>
      <c r="F69" s="65">
        <v>952888.31999999995</v>
      </c>
      <c r="G69" s="66">
        <v>285866.49599999998</v>
      </c>
      <c r="H69" s="66">
        <v>571732.99199999997</v>
      </c>
      <c r="I69" s="66">
        <v>333510.91199999995</v>
      </c>
      <c r="J69" s="66">
        <v>6670.2182400000002</v>
      </c>
      <c r="K69" s="66">
        <v>23822.207999999999</v>
      </c>
      <c r="L69" s="71">
        <f>Secundária!AB69</f>
        <v>17882.972580821919</v>
      </c>
      <c r="M69" s="47">
        <f>L69*Secundária!$AD$4</f>
        <v>32636.42496</v>
      </c>
    </row>
    <row r="70" spans="2:13">
      <c r="B70" s="38">
        <v>66</v>
      </c>
      <c r="C70" s="38" t="s">
        <v>3</v>
      </c>
      <c r="D70" s="38" t="s">
        <v>12</v>
      </c>
      <c r="E70" s="38" t="s">
        <v>14</v>
      </c>
      <c r="F70" s="65">
        <v>942048.86399999994</v>
      </c>
      <c r="G70" s="66">
        <v>282614.65919999999</v>
      </c>
      <c r="H70" s="66">
        <v>565229.31839999999</v>
      </c>
      <c r="I70" s="66">
        <v>329717.10239999997</v>
      </c>
      <c r="J70" s="66">
        <v>6594.3420479999995</v>
      </c>
      <c r="K70" s="66">
        <v>23551.221600000001</v>
      </c>
      <c r="L70" s="71">
        <f>Secundária!AB70</f>
        <v>17679.547173698629</v>
      </c>
      <c r="M70" s="47">
        <f>L70*Secundária!$AD$4</f>
        <v>32265.173591999999</v>
      </c>
    </row>
    <row r="71" spans="2:13">
      <c r="B71" s="38">
        <v>67</v>
      </c>
      <c r="C71" s="38" t="s">
        <v>7</v>
      </c>
      <c r="D71" s="38" t="s">
        <v>12</v>
      </c>
      <c r="E71" s="38" t="s">
        <v>14</v>
      </c>
      <c r="F71" s="65">
        <v>910725.12</v>
      </c>
      <c r="G71" s="66">
        <v>273217.53599999996</v>
      </c>
      <c r="H71" s="66">
        <v>546435.07199999993</v>
      </c>
      <c r="I71" s="66">
        <v>318753.79199999996</v>
      </c>
      <c r="J71" s="66">
        <v>6375.0758400000004</v>
      </c>
      <c r="K71" s="66">
        <v>22768.128000000001</v>
      </c>
      <c r="L71" s="71">
        <f>Secundária!AB71</f>
        <v>17091.690608219178</v>
      </c>
      <c r="M71" s="47">
        <f>L71*Secundária!$AD$4</f>
        <v>31192.335360000001</v>
      </c>
    </row>
    <row r="72" spans="2:13">
      <c r="B72" s="38">
        <v>68</v>
      </c>
      <c r="C72" s="38" t="s">
        <v>3</v>
      </c>
      <c r="D72" s="38" t="s">
        <v>12</v>
      </c>
      <c r="E72" s="38" t="s">
        <v>14</v>
      </c>
      <c r="F72" s="65">
        <v>843264</v>
      </c>
      <c r="G72" s="66">
        <v>252979.19999999998</v>
      </c>
      <c r="H72" s="66">
        <v>505958.39999999997</v>
      </c>
      <c r="I72" s="66">
        <v>295142.39999999997</v>
      </c>
      <c r="J72" s="66">
        <v>5902.848</v>
      </c>
      <c r="K72" s="66">
        <v>21081.600000000002</v>
      </c>
      <c r="L72" s="71">
        <f>Secundária!AB72</f>
        <v>15825.639452054795</v>
      </c>
      <c r="M72" s="47">
        <f>L72*Secundária!$AD$4</f>
        <v>28881.792000000001</v>
      </c>
    </row>
    <row r="73" spans="2:13">
      <c r="B73" s="38">
        <v>69</v>
      </c>
      <c r="C73" s="38" t="s">
        <v>7</v>
      </c>
      <c r="D73" s="38" t="s">
        <v>12</v>
      </c>
      <c r="E73" s="38" t="s">
        <v>14</v>
      </c>
      <c r="F73" s="65">
        <v>505958.40000000002</v>
      </c>
      <c r="G73" s="66">
        <v>151787.51999999999</v>
      </c>
      <c r="H73" s="66">
        <v>303575.03999999998</v>
      </c>
      <c r="I73" s="66">
        <v>177085.44</v>
      </c>
      <c r="J73" s="66">
        <v>3541.7088000000003</v>
      </c>
      <c r="K73" s="66">
        <v>12648.960000000001</v>
      </c>
      <c r="L73" s="71">
        <f>Secundária!AB73</f>
        <v>9495.3836712328775</v>
      </c>
      <c r="M73" s="47">
        <f>L73*Secundária!$AD$4</f>
        <v>17329.075199999999</v>
      </c>
    </row>
    <row r="74" spans="2:13">
      <c r="B74" s="38">
        <v>70</v>
      </c>
      <c r="C74" s="38" t="s">
        <v>6</v>
      </c>
      <c r="D74" s="38" t="s">
        <v>12</v>
      </c>
      <c r="E74" s="38" t="s">
        <v>14</v>
      </c>
      <c r="F74" s="65">
        <v>498052.8</v>
      </c>
      <c r="G74" s="66">
        <v>149415.84</v>
      </c>
      <c r="H74" s="66">
        <v>298831.68</v>
      </c>
      <c r="I74" s="66">
        <v>174318.47999999998</v>
      </c>
      <c r="J74" s="66">
        <v>3486.3696</v>
      </c>
      <c r="K74" s="66">
        <v>12451.32</v>
      </c>
      <c r="L74" s="71">
        <f>Secundária!AB74</f>
        <v>9347.0183013698643</v>
      </c>
      <c r="M74" s="47">
        <f>L74*Secundária!$AD$4</f>
        <v>17058.308400000002</v>
      </c>
    </row>
    <row r="75" spans="2:13">
      <c r="B75" s="38">
        <v>71</v>
      </c>
      <c r="C75" s="38" t="s">
        <v>6</v>
      </c>
      <c r="D75" s="38" t="s">
        <v>12</v>
      </c>
      <c r="E75" s="38" t="s">
        <v>14</v>
      </c>
      <c r="F75" s="65">
        <v>404766.71999999997</v>
      </c>
      <c r="G75" s="66">
        <v>121430.01599999999</v>
      </c>
      <c r="H75" s="66">
        <v>242860.03199999998</v>
      </c>
      <c r="I75" s="66">
        <v>141668.35199999998</v>
      </c>
      <c r="J75" s="66">
        <v>2833.3670400000001</v>
      </c>
      <c r="K75" s="66">
        <v>10119.168</v>
      </c>
      <c r="L75" s="71">
        <f>Secundária!AB75</f>
        <v>7596.3069369863015</v>
      </c>
      <c r="M75" s="47">
        <f>L75*Secundária!$AD$4</f>
        <v>13863.26016</v>
      </c>
    </row>
    <row r="76" spans="2:13">
      <c r="B76" s="38">
        <v>72</v>
      </c>
      <c r="C76" s="38" t="s">
        <v>4</v>
      </c>
      <c r="D76" s="38" t="s">
        <v>12</v>
      </c>
      <c r="E76" s="38" t="s">
        <v>14</v>
      </c>
      <c r="F76" s="65">
        <v>387901.44</v>
      </c>
      <c r="G76" s="66">
        <v>116370.432</v>
      </c>
      <c r="H76" s="66">
        <v>232740.864</v>
      </c>
      <c r="I76" s="66">
        <v>135765.50399999999</v>
      </c>
      <c r="J76" s="66">
        <v>2715.3100800000002</v>
      </c>
      <c r="K76" s="66">
        <v>9697.5360000000001</v>
      </c>
      <c r="L76" s="71">
        <f>Secundária!AB76</f>
        <v>7279.7941479452065</v>
      </c>
      <c r="M76" s="47">
        <f>L76*Secundária!$AD$4</f>
        <v>13285.624320000001</v>
      </c>
    </row>
    <row r="77" spans="2:13">
      <c r="B77" s="38">
        <v>73</v>
      </c>
      <c r="C77" s="38" t="s">
        <v>3</v>
      </c>
      <c r="D77" s="38" t="s">
        <v>12</v>
      </c>
      <c r="E77" s="38" t="s">
        <v>14</v>
      </c>
      <c r="F77" s="65">
        <v>358387.20000000001</v>
      </c>
      <c r="G77" s="66">
        <v>107516.16</v>
      </c>
      <c r="H77" s="66">
        <v>215032.32000000001</v>
      </c>
      <c r="I77" s="66">
        <v>125435.51999999999</v>
      </c>
      <c r="J77" s="66">
        <v>2508.7103999999999</v>
      </c>
      <c r="K77" s="66">
        <v>8959.68</v>
      </c>
      <c r="L77" s="71">
        <f>Secundária!AB77</f>
        <v>6725.8967671232876</v>
      </c>
      <c r="M77" s="47">
        <f>L77*Secundária!$AD$4</f>
        <v>12274.7616</v>
      </c>
    </row>
    <row r="78" spans="2:13">
      <c r="B78" s="38">
        <v>74</v>
      </c>
      <c r="C78" s="38" t="s">
        <v>4</v>
      </c>
      <c r="D78" s="38" t="s">
        <v>12</v>
      </c>
      <c r="E78" s="38" t="s">
        <v>14</v>
      </c>
      <c r="F78" s="65">
        <v>215208</v>
      </c>
      <c r="G78" s="66">
        <v>64562.399999999994</v>
      </c>
      <c r="H78" s="66">
        <v>129124.79999999999</v>
      </c>
      <c r="I78" s="66">
        <v>75322.799999999988</v>
      </c>
      <c r="J78" s="66">
        <v>1506.4560000000001</v>
      </c>
      <c r="K78" s="66">
        <v>5380.2000000000007</v>
      </c>
      <c r="L78" s="71">
        <f>Secundária!AB78</f>
        <v>4038.8350684931515</v>
      </c>
      <c r="M78" s="47">
        <f>L78*Secundária!$AD$4</f>
        <v>7370.8740000000016</v>
      </c>
    </row>
    <row r="79" spans="2:13">
      <c r="B79" s="38">
        <v>75</v>
      </c>
      <c r="C79" s="38" t="s">
        <v>6</v>
      </c>
      <c r="D79" s="38" t="s">
        <v>12</v>
      </c>
      <c r="E79" s="38" t="s">
        <v>14</v>
      </c>
      <c r="F79" s="65">
        <v>205545.60000000001</v>
      </c>
      <c r="G79" s="66">
        <v>61663.68</v>
      </c>
      <c r="H79" s="66">
        <v>123327.36</v>
      </c>
      <c r="I79" s="66">
        <v>71940.959999999992</v>
      </c>
      <c r="J79" s="66">
        <v>1438.8192000000001</v>
      </c>
      <c r="K79" s="66">
        <v>5138.6400000000003</v>
      </c>
      <c r="L79" s="71">
        <f>Secundária!AB79</f>
        <v>3857.4996164383565</v>
      </c>
      <c r="M79" s="47">
        <f>L79*Secundária!$AD$4</f>
        <v>7039.9368000000004</v>
      </c>
    </row>
    <row r="80" spans="2:13">
      <c r="B80" s="38">
        <v>76</v>
      </c>
      <c r="C80" s="38" t="s">
        <v>1</v>
      </c>
      <c r="D80" s="38" t="s">
        <v>12</v>
      </c>
      <c r="E80" s="38" t="s">
        <v>14</v>
      </c>
      <c r="F80" s="65">
        <v>202383.35999999999</v>
      </c>
      <c r="G80" s="66">
        <v>60715.007999999994</v>
      </c>
      <c r="H80" s="66">
        <v>121430.01599999999</v>
      </c>
      <c r="I80" s="66">
        <v>70834.175999999992</v>
      </c>
      <c r="J80" s="66">
        <v>1416.68352</v>
      </c>
      <c r="K80" s="66">
        <v>5059.5839999999998</v>
      </c>
      <c r="L80" s="71">
        <f>Secundária!AB80</f>
        <v>3798.1534684931507</v>
      </c>
      <c r="M80" s="47">
        <f>L80*Secundária!$AD$4</f>
        <v>6931.6300799999999</v>
      </c>
    </row>
    <row r="81" spans="2:13">
      <c r="B81" s="38">
        <v>77</v>
      </c>
      <c r="C81" s="38" t="s">
        <v>3</v>
      </c>
      <c r="D81" s="38" t="s">
        <v>12</v>
      </c>
      <c r="E81" s="38" t="s">
        <v>14</v>
      </c>
      <c r="F81" s="65">
        <v>202383.35999999999</v>
      </c>
      <c r="G81" s="66">
        <v>60715.007999999994</v>
      </c>
      <c r="H81" s="66">
        <v>121430.01599999999</v>
      </c>
      <c r="I81" s="66">
        <v>70834.175999999992</v>
      </c>
      <c r="J81" s="66">
        <v>1416.68352</v>
      </c>
      <c r="K81" s="66">
        <v>5059.5839999999998</v>
      </c>
      <c r="L81" s="71">
        <f>Secundária!AB81</f>
        <v>3798.1534684931507</v>
      </c>
      <c r="M81" s="47">
        <f>L81*Secundária!$AD$4</f>
        <v>6931.6300799999999</v>
      </c>
    </row>
    <row r="82" spans="2:13">
      <c r="B82" s="38">
        <v>78</v>
      </c>
      <c r="C82" s="38" t="s">
        <v>1</v>
      </c>
      <c r="D82" s="38" t="s">
        <v>12</v>
      </c>
      <c r="E82" s="38" t="s">
        <v>14</v>
      </c>
      <c r="F82" s="65">
        <v>147307.68</v>
      </c>
      <c r="G82" s="66">
        <v>44192.303999999996</v>
      </c>
      <c r="H82" s="66">
        <v>88384.607999999993</v>
      </c>
      <c r="I82" s="66">
        <v>51557.687999999995</v>
      </c>
      <c r="J82" s="66">
        <v>1031.1537599999999</v>
      </c>
      <c r="K82" s="66">
        <v>3682.692</v>
      </c>
      <c r="L82" s="71">
        <f>Secundária!AB82</f>
        <v>2764.5413917808219</v>
      </c>
      <c r="M82" s="47">
        <f>L82*Secundária!$AD$4</f>
        <v>5045.2880399999995</v>
      </c>
    </row>
    <row r="83" spans="2:13">
      <c r="B83" s="38">
        <v>79</v>
      </c>
      <c r="C83" s="38" t="s">
        <v>3</v>
      </c>
      <c r="D83" s="38" t="s">
        <v>12</v>
      </c>
      <c r="E83" s="38" t="s">
        <v>14</v>
      </c>
      <c r="F83" s="65">
        <v>141510.24</v>
      </c>
      <c r="G83" s="66">
        <v>42453.071999999993</v>
      </c>
      <c r="H83" s="66">
        <v>84906.143999999986</v>
      </c>
      <c r="I83" s="66">
        <v>49528.583999999995</v>
      </c>
      <c r="J83" s="66">
        <v>990.5716799999999</v>
      </c>
      <c r="K83" s="66">
        <v>3537.7559999999999</v>
      </c>
      <c r="L83" s="71">
        <f>Secundária!AB83</f>
        <v>2655.740120547945</v>
      </c>
      <c r="M83" s="47">
        <f>L83*Secundária!$AD$4</f>
        <v>4846.7257199999995</v>
      </c>
    </row>
    <row r="84" spans="2:13">
      <c r="B84" s="38">
        <v>80</v>
      </c>
      <c r="C84" s="38" t="s">
        <v>3</v>
      </c>
      <c r="D84" s="38" t="s">
        <v>12</v>
      </c>
      <c r="E84" s="38" t="s">
        <v>14</v>
      </c>
      <c r="F84" s="65">
        <v>137030.39999999999</v>
      </c>
      <c r="G84" s="66">
        <v>41109.119999999995</v>
      </c>
      <c r="H84" s="66">
        <v>82218.239999999991</v>
      </c>
      <c r="I84" s="66">
        <v>47960.639999999992</v>
      </c>
      <c r="J84" s="66">
        <v>959.21280000000002</v>
      </c>
      <c r="K84" s="66">
        <v>3425.76</v>
      </c>
      <c r="L84" s="71">
        <f>Secundária!AB84</f>
        <v>2571.6664109589042</v>
      </c>
      <c r="M84" s="47">
        <f>L84*Secundária!$AD$4</f>
        <v>4693.2911999999997</v>
      </c>
    </row>
    <row r="85" spans="2:13">
      <c r="B85" s="38">
        <v>81</v>
      </c>
      <c r="C85" s="38" t="s">
        <v>6</v>
      </c>
      <c r="D85" s="38" t="s">
        <v>12</v>
      </c>
      <c r="E85" s="38" t="s">
        <v>14</v>
      </c>
      <c r="F85" s="65">
        <v>122888.16</v>
      </c>
      <c r="G85" s="66">
        <v>36866.447999999997</v>
      </c>
      <c r="H85" s="66">
        <v>73732.895999999993</v>
      </c>
      <c r="I85" s="66">
        <v>43010.856</v>
      </c>
      <c r="J85" s="66">
        <v>860.21712000000002</v>
      </c>
      <c r="K85" s="66">
        <v>3072.2040000000002</v>
      </c>
      <c r="L85" s="71">
        <f>Secundária!AB85</f>
        <v>2306.2572493150687</v>
      </c>
      <c r="M85" s="47">
        <f>L85*Secundária!$AD$4</f>
        <v>4208.9194800000005</v>
      </c>
    </row>
    <row r="86" spans="2:13">
      <c r="B86" s="38">
        <v>82</v>
      </c>
      <c r="C86" s="38" t="s">
        <v>1</v>
      </c>
      <c r="D86" s="38" t="s">
        <v>12</v>
      </c>
      <c r="E86" s="38" t="s">
        <v>14</v>
      </c>
      <c r="F86" s="65">
        <v>107164.8</v>
      </c>
      <c r="G86" s="66">
        <v>32149.439999999999</v>
      </c>
      <c r="H86" s="66">
        <v>64298.879999999997</v>
      </c>
      <c r="I86" s="66">
        <v>37507.68</v>
      </c>
      <c r="J86" s="66">
        <v>750.15359999999998</v>
      </c>
      <c r="K86" s="66">
        <v>2679.1200000000003</v>
      </c>
      <c r="L86" s="71">
        <f>Secundária!AB86</f>
        <v>2011.1750136986302</v>
      </c>
      <c r="M86" s="47">
        <f>L86*Secundária!$AD$4</f>
        <v>3670.3944000000001</v>
      </c>
    </row>
    <row r="87" spans="2:13">
      <c r="B87" s="38">
        <v>83</v>
      </c>
      <c r="C87" s="38" t="s">
        <v>7</v>
      </c>
      <c r="D87" s="38" t="s">
        <v>12</v>
      </c>
      <c r="E87" s="38" t="s">
        <v>14</v>
      </c>
      <c r="F87" s="65">
        <v>107164.8</v>
      </c>
      <c r="G87" s="66">
        <v>32149.439999999999</v>
      </c>
      <c r="H87" s="66">
        <v>64298.879999999997</v>
      </c>
      <c r="I87" s="66">
        <v>37507.68</v>
      </c>
      <c r="J87" s="66">
        <v>750.15359999999998</v>
      </c>
      <c r="K87" s="66">
        <v>2679.1200000000003</v>
      </c>
      <c r="L87" s="71">
        <f>Secundária!AB87</f>
        <v>2011.1750136986302</v>
      </c>
      <c r="M87" s="47">
        <f>L87*Secundária!$AD$4</f>
        <v>3670.3944000000001</v>
      </c>
    </row>
    <row r="88" spans="2:13">
      <c r="B88" s="38">
        <v>84</v>
      </c>
      <c r="C88" s="38" t="s">
        <v>1</v>
      </c>
      <c r="D88" s="38" t="s">
        <v>12</v>
      </c>
      <c r="E88" s="38" t="s">
        <v>14</v>
      </c>
      <c r="F88" s="65">
        <v>94867.199999999997</v>
      </c>
      <c r="G88" s="66">
        <v>28460.16</v>
      </c>
      <c r="H88" s="66">
        <v>56920.32</v>
      </c>
      <c r="I88" s="66">
        <v>33203.519999999997</v>
      </c>
      <c r="J88" s="66">
        <v>664.07039999999995</v>
      </c>
      <c r="K88" s="66">
        <v>2371.6799999999998</v>
      </c>
      <c r="L88" s="71">
        <f>Secundária!AB88</f>
        <v>1780.3844383561641</v>
      </c>
      <c r="M88" s="47">
        <f>L88*Secundária!$AD$4</f>
        <v>3249.2015999999994</v>
      </c>
    </row>
    <row r="89" spans="2:13">
      <c r="B89" s="38">
        <v>85</v>
      </c>
      <c r="C89" s="38" t="s">
        <v>7</v>
      </c>
      <c r="D89" s="38" t="s">
        <v>12</v>
      </c>
      <c r="E89" s="38" t="s">
        <v>14</v>
      </c>
      <c r="F89" s="65">
        <v>44095.68</v>
      </c>
      <c r="G89" s="66">
        <v>13228.704</v>
      </c>
      <c r="H89" s="66">
        <v>26457.407999999999</v>
      </c>
      <c r="I89" s="66">
        <v>15433.487999999999</v>
      </c>
      <c r="J89" s="66">
        <v>308.66976</v>
      </c>
      <c r="K89" s="66">
        <v>1102.3920000000001</v>
      </c>
      <c r="L89" s="71">
        <f>Secundária!AB89</f>
        <v>827.54906301369863</v>
      </c>
      <c r="M89" s="47">
        <f>L89*Secundária!$AD$4</f>
        <v>1510.2770399999999</v>
      </c>
    </row>
    <row r="90" spans="2:13">
      <c r="B90" s="38">
        <v>86</v>
      </c>
      <c r="C90" s="38" t="s">
        <v>7</v>
      </c>
      <c r="D90" s="38" t="s">
        <v>12</v>
      </c>
      <c r="E90" s="38" t="s">
        <v>14</v>
      </c>
      <c r="F90" s="65">
        <v>42163.199999999997</v>
      </c>
      <c r="G90" s="66">
        <v>12648.96</v>
      </c>
      <c r="H90" s="66">
        <v>25297.919999999998</v>
      </c>
      <c r="I90" s="66">
        <v>14757.119999999997</v>
      </c>
      <c r="J90" s="66">
        <v>295.14240000000001</v>
      </c>
      <c r="K90" s="66">
        <v>1054.08</v>
      </c>
      <c r="L90" s="71">
        <f>Secundária!AB90</f>
        <v>791.28197260273976</v>
      </c>
      <c r="M90" s="47">
        <f>L90*Secundária!$AD$4</f>
        <v>1444.0896</v>
      </c>
    </row>
    <row r="91" spans="2:13">
      <c r="B91" s="38">
        <v>87</v>
      </c>
      <c r="C91" s="38" t="s">
        <v>1</v>
      </c>
      <c r="D91" s="38" t="s">
        <v>12</v>
      </c>
      <c r="E91" s="38" t="s">
        <v>14</v>
      </c>
      <c r="F91" s="65">
        <v>22689.072</v>
      </c>
      <c r="G91" s="66">
        <v>6806.7215999999999</v>
      </c>
      <c r="H91" s="66">
        <v>13613.4432</v>
      </c>
      <c r="I91" s="66">
        <v>7941.1751999999997</v>
      </c>
      <c r="J91" s="66">
        <v>158.82350400000001</v>
      </c>
      <c r="K91" s="66">
        <v>567.22680000000003</v>
      </c>
      <c r="L91" s="71">
        <f>Secundária!AB91</f>
        <v>425.80861150684933</v>
      </c>
      <c r="M91" s="47">
        <f>L91*Secundária!$AD$4</f>
        <v>777.10071600000003</v>
      </c>
    </row>
    <row r="92" spans="2:13">
      <c r="B92" s="38">
        <v>88</v>
      </c>
      <c r="C92" s="38" t="s">
        <v>7</v>
      </c>
      <c r="D92" s="38" t="s">
        <v>12</v>
      </c>
      <c r="E92" s="38" t="s">
        <v>14</v>
      </c>
      <c r="F92" s="65">
        <v>21608.639999999999</v>
      </c>
      <c r="G92" s="66">
        <v>6482.5919999999996</v>
      </c>
      <c r="H92" s="66">
        <v>12965.183999999999</v>
      </c>
      <c r="I92" s="66">
        <v>7563.0239999999994</v>
      </c>
      <c r="J92" s="66">
        <v>151.26048</v>
      </c>
      <c r="K92" s="66">
        <v>540.21600000000001</v>
      </c>
      <c r="L92" s="71">
        <f>Secundária!AB92</f>
        <v>405.5320109589041</v>
      </c>
      <c r="M92" s="47">
        <f>L92*Secundária!$AD$4</f>
        <v>740.09591999999998</v>
      </c>
    </row>
    <row r="93" spans="2:13">
      <c r="B93" s="38">
        <v>89</v>
      </c>
      <c r="C93" s="38" t="s">
        <v>3</v>
      </c>
      <c r="D93" s="38" t="s">
        <v>12</v>
      </c>
      <c r="E93" s="38" t="s">
        <v>14</v>
      </c>
      <c r="F93" s="65">
        <v>15459.84</v>
      </c>
      <c r="G93" s="66">
        <v>4637.9520000000002</v>
      </c>
      <c r="H93" s="66">
        <v>9275.9040000000005</v>
      </c>
      <c r="I93" s="66">
        <v>5410.9439999999995</v>
      </c>
      <c r="J93" s="66">
        <v>108.21888</v>
      </c>
      <c r="K93" s="66">
        <v>386.49600000000004</v>
      </c>
      <c r="L93" s="71">
        <f>Secundária!AB93</f>
        <v>290.1367232876712</v>
      </c>
      <c r="M93" s="47">
        <f>L93*Secundária!$AD$4</f>
        <v>529.49951999999996</v>
      </c>
    </row>
    <row r="94" spans="2:13">
      <c r="B94" s="38">
        <v>90</v>
      </c>
      <c r="C94" s="38" t="s">
        <v>7</v>
      </c>
      <c r="D94" s="38" t="s">
        <v>12</v>
      </c>
      <c r="E94" s="38" t="s">
        <v>14</v>
      </c>
      <c r="F94" s="65">
        <v>9486.7199999999993</v>
      </c>
      <c r="G94" s="66">
        <v>2846.0159999999996</v>
      </c>
      <c r="H94" s="66">
        <v>5692.0319999999992</v>
      </c>
      <c r="I94" s="66">
        <v>3320.3519999999994</v>
      </c>
      <c r="J94" s="66">
        <v>66.407039999999995</v>
      </c>
      <c r="K94" s="66">
        <v>237.16800000000001</v>
      </c>
      <c r="L94" s="71">
        <f>Secundária!AB94</f>
        <v>178.03844383561645</v>
      </c>
      <c r="M94" s="47">
        <f>L94*Secundária!$AD$4</f>
        <v>324.92016000000001</v>
      </c>
    </row>
    <row r="95" spans="2:13">
      <c r="B95" s="38">
        <v>91</v>
      </c>
      <c r="C95" s="38" t="s">
        <v>6</v>
      </c>
      <c r="D95" s="38" t="s">
        <v>12</v>
      </c>
      <c r="E95" s="38" t="s">
        <v>14</v>
      </c>
      <c r="F95" s="65">
        <v>1116.3</v>
      </c>
      <c r="G95" s="66">
        <v>334.89</v>
      </c>
      <c r="H95" s="66">
        <v>669.78</v>
      </c>
      <c r="I95" s="66">
        <v>390.70499999999998</v>
      </c>
      <c r="J95" s="66">
        <v>7.8140999999999998</v>
      </c>
      <c r="K95" s="66">
        <v>27.907499999999999</v>
      </c>
      <c r="L95" s="71">
        <f>Secundária!AB95</f>
        <v>20.949739726027399</v>
      </c>
      <c r="M95" s="47">
        <f>L95*Secundária!$AD$4</f>
        <v>38.233275000000006</v>
      </c>
    </row>
    <row r="96" spans="2:13">
      <c r="B96" s="38">
        <v>92</v>
      </c>
      <c r="C96" s="38" t="s">
        <v>6</v>
      </c>
      <c r="D96" s="38" t="s">
        <v>12</v>
      </c>
      <c r="E96" s="38" t="s">
        <v>15</v>
      </c>
      <c r="F96" s="65">
        <v>308880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71">
        <f>Secundária!AB96</f>
        <v>0</v>
      </c>
      <c r="M96" s="47">
        <f>L96*Secundária!$AD$4</f>
        <v>0</v>
      </c>
    </row>
    <row r="97" spans="2:13">
      <c r="B97" s="38">
        <v>93</v>
      </c>
      <c r="C97" s="38" t="s">
        <v>7</v>
      </c>
      <c r="D97" s="38" t="s">
        <v>12</v>
      </c>
      <c r="E97" s="38" t="s">
        <v>15</v>
      </c>
      <c r="F97" s="65">
        <v>48663.360000000001</v>
      </c>
      <c r="G97" s="66">
        <v>24331.68</v>
      </c>
      <c r="H97" s="66">
        <v>68128.703999999998</v>
      </c>
      <c r="I97" s="66">
        <v>26764.848000000002</v>
      </c>
      <c r="J97" s="66">
        <v>243.3168</v>
      </c>
      <c r="K97" s="66">
        <v>0</v>
      </c>
      <c r="L97" s="71">
        <f>Secundária!AB97</f>
        <v>1799.8776986301368</v>
      </c>
      <c r="M97" s="47">
        <f>L97*Secundária!$AD$4</f>
        <v>3284.7767999999996</v>
      </c>
    </row>
    <row r="98" spans="2:13">
      <c r="B98" s="38">
        <v>94</v>
      </c>
      <c r="C98" s="38" t="s">
        <v>3</v>
      </c>
      <c r="D98" s="38" t="s">
        <v>12</v>
      </c>
      <c r="E98" s="38" t="s">
        <v>15</v>
      </c>
      <c r="F98" s="65">
        <v>15372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71">
        <f>Secundária!AB98</f>
        <v>0</v>
      </c>
      <c r="M98" s="47">
        <f>L98*Secundária!$AD$4</f>
        <v>0</v>
      </c>
    </row>
    <row r="99" spans="2:13">
      <c r="B99" s="38">
        <v>95</v>
      </c>
      <c r="C99" s="38" t="s">
        <v>3</v>
      </c>
      <c r="D99" s="38" t="s">
        <v>12</v>
      </c>
      <c r="E99" s="38" t="s">
        <v>15</v>
      </c>
      <c r="F99" s="65">
        <v>3442.23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71">
        <f>Secundária!AB99</f>
        <v>0</v>
      </c>
      <c r="M99" s="47">
        <f>L99*Secundária!$AD$4</f>
        <v>0</v>
      </c>
    </row>
    <row r="100" spans="2:13">
      <c r="B100" s="38">
        <v>96</v>
      </c>
      <c r="C100" s="38" t="s">
        <v>7</v>
      </c>
      <c r="D100" s="38" t="s">
        <v>12</v>
      </c>
      <c r="E100" s="38" t="s">
        <v>15</v>
      </c>
      <c r="F100" s="65">
        <v>3162.24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71">
        <f>Secundária!AB100</f>
        <v>0</v>
      </c>
      <c r="M100" s="47">
        <f>L100*Secundária!$AD$4</f>
        <v>0</v>
      </c>
    </row>
    <row r="101" spans="2:13">
      <c r="B101" s="38">
        <v>97</v>
      </c>
      <c r="C101" s="38" t="s">
        <v>4</v>
      </c>
      <c r="D101" s="38" t="s">
        <v>12</v>
      </c>
      <c r="E101" s="38" t="s">
        <v>15</v>
      </c>
      <c r="F101" s="65">
        <v>2336.5439999999999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71">
        <f>Secundária!AB101</f>
        <v>0</v>
      </c>
      <c r="M101" s="47">
        <f>L101*Secundária!$AD$4</f>
        <v>0</v>
      </c>
    </row>
    <row r="102" spans="2:13">
      <c r="B102" s="38">
        <v>98</v>
      </c>
      <c r="C102" s="38" t="s">
        <v>4</v>
      </c>
      <c r="D102" s="38" t="s">
        <v>12</v>
      </c>
      <c r="E102" s="38" t="s">
        <v>15</v>
      </c>
      <c r="F102" s="65">
        <v>2283.84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71">
        <f>Secundária!AB102</f>
        <v>0</v>
      </c>
      <c r="M102" s="47">
        <f>L102*Secundária!$AD$4</f>
        <v>0</v>
      </c>
    </row>
    <row r="103" spans="2:13">
      <c r="B103" s="38">
        <v>99</v>
      </c>
      <c r="C103" s="38" t="s">
        <v>3</v>
      </c>
      <c r="D103" s="38" t="s">
        <v>12</v>
      </c>
      <c r="E103" s="38" t="s">
        <v>19</v>
      </c>
      <c r="F103" s="65">
        <v>21540036.960000001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71">
        <f>Secundária!AB103</f>
        <v>0</v>
      </c>
      <c r="M103" s="47">
        <f>L103*Secundária!$AD$4</f>
        <v>0</v>
      </c>
    </row>
    <row r="104" spans="2:13">
      <c r="B104" s="38">
        <v>100</v>
      </c>
      <c r="C104" s="38" t="s">
        <v>6</v>
      </c>
      <c r="D104" s="38" t="s">
        <v>12</v>
      </c>
      <c r="E104" s="38" t="s">
        <v>19</v>
      </c>
      <c r="F104" s="65">
        <v>4501712.16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71">
        <f>Secundária!AB104</f>
        <v>0</v>
      </c>
      <c r="M104" s="47">
        <f>L104*Secundária!$AD$4</f>
        <v>0</v>
      </c>
    </row>
    <row r="105" spans="2:13">
      <c r="B105" s="38">
        <v>101</v>
      </c>
      <c r="C105" s="38" t="s">
        <v>6</v>
      </c>
      <c r="D105" s="38" t="s">
        <v>12</v>
      </c>
      <c r="E105" s="38" t="s">
        <v>19</v>
      </c>
      <c r="F105" s="65">
        <v>1287295.2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71">
        <f>Secundária!AB105</f>
        <v>0</v>
      </c>
      <c r="M105" s="47">
        <f>L105*Secundária!$AD$4</f>
        <v>0</v>
      </c>
    </row>
    <row r="106" spans="2:13">
      <c r="B106" s="38">
        <v>102</v>
      </c>
      <c r="C106" s="38" t="s">
        <v>6</v>
      </c>
      <c r="D106" s="38" t="s">
        <v>12</v>
      </c>
      <c r="E106" s="38" t="s">
        <v>19</v>
      </c>
      <c r="F106" s="65">
        <v>986443.2</v>
      </c>
      <c r="G106" s="66">
        <v>542543.76</v>
      </c>
      <c r="H106" s="66">
        <v>937121.03999999992</v>
      </c>
      <c r="I106" s="66">
        <v>8631378</v>
      </c>
      <c r="J106" s="66">
        <v>44389.943999999996</v>
      </c>
      <c r="K106" s="66">
        <v>0</v>
      </c>
      <c r="L106" s="71">
        <f>Secundária!AB106</f>
        <v>389622.54246575345</v>
      </c>
      <c r="M106" s="47">
        <f>L106*Secundária!$AD$4</f>
        <v>711061.14</v>
      </c>
    </row>
    <row r="107" spans="2:13">
      <c r="B107" s="38">
        <v>103</v>
      </c>
      <c r="C107" s="38" t="s">
        <v>3</v>
      </c>
      <c r="D107" s="38" t="s">
        <v>12</v>
      </c>
      <c r="E107" s="38" t="s">
        <v>19</v>
      </c>
      <c r="F107" s="65">
        <v>744883.19999999995</v>
      </c>
      <c r="G107" s="66">
        <v>409685.76000000001</v>
      </c>
      <c r="H107" s="66">
        <v>707639.03999999992</v>
      </c>
      <c r="I107" s="66">
        <v>6517728</v>
      </c>
      <c r="J107" s="66">
        <v>33519.743999999999</v>
      </c>
      <c r="K107" s="66">
        <v>0</v>
      </c>
      <c r="L107" s="71">
        <f>Secundária!AB107</f>
        <v>294211.85753424658</v>
      </c>
      <c r="M107" s="47">
        <f>L107*Secundária!$AD$4</f>
        <v>536936.64</v>
      </c>
    </row>
    <row r="108" spans="2:13">
      <c r="B108" s="38">
        <v>104</v>
      </c>
      <c r="C108" s="38" t="s">
        <v>6</v>
      </c>
      <c r="D108" s="38" t="s">
        <v>12</v>
      </c>
      <c r="E108" s="38" t="s">
        <v>19</v>
      </c>
      <c r="F108" s="65">
        <v>670614.48</v>
      </c>
      <c r="G108" s="66">
        <v>368837.96400000004</v>
      </c>
      <c r="H108" s="66">
        <v>637083.75599999994</v>
      </c>
      <c r="I108" s="66">
        <v>5867876.7000000002</v>
      </c>
      <c r="J108" s="66">
        <v>30177.651599999997</v>
      </c>
      <c r="K108" s="66">
        <v>0</v>
      </c>
      <c r="L108" s="71">
        <f>Secundária!AB108</f>
        <v>264877.4087671233</v>
      </c>
      <c r="M108" s="47">
        <f>L108*Secundária!$AD$4</f>
        <v>483401.27100000001</v>
      </c>
    </row>
    <row r="109" spans="2:13">
      <c r="B109" s="38">
        <v>105</v>
      </c>
      <c r="C109" s="38" t="s">
        <v>6</v>
      </c>
      <c r="D109" s="38" t="s">
        <v>12</v>
      </c>
      <c r="E109" s="38" t="s">
        <v>19</v>
      </c>
      <c r="F109" s="65">
        <v>130881.60000000001</v>
      </c>
      <c r="G109" s="66">
        <v>71984.88</v>
      </c>
      <c r="H109" s="66">
        <v>124337.52</v>
      </c>
      <c r="I109" s="66">
        <v>1145214</v>
      </c>
      <c r="J109" s="66">
        <v>5889.6720000000005</v>
      </c>
      <c r="K109" s="66">
        <v>0</v>
      </c>
      <c r="L109" s="71">
        <f>Secundária!AB109</f>
        <v>51695.243835616442</v>
      </c>
      <c r="M109" s="47">
        <f>L109*Secundária!$AD$4</f>
        <v>94343.82</v>
      </c>
    </row>
    <row r="110" spans="2:13">
      <c r="B110" s="38">
        <v>106</v>
      </c>
      <c r="C110" s="38" t="s">
        <v>6</v>
      </c>
      <c r="D110" s="38" t="s">
        <v>12</v>
      </c>
      <c r="E110" s="38" t="s">
        <v>19</v>
      </c>
      <c r="F110" s="65">
        <v>94867.198999999993</v>
      </c>
      <c r="G110" s="66">
        <v>52176.959450000002</v>
      </c>
      <c r="H110" s="66">
        <v>90123.839049999995</v>
      </c>
      <c r="I110" s="66">
        <v>830087.99124999996</v>
      </c>
      <c r="J110" s="66">
        <v>4269.0239549999997</v>
      </c>
      <c r="K110" s="66">
        <v>0</v>
      </c>
      <c r="L110" s="71">
        <f>Secundária!AB110</f>
        <v>37470.377687214612</v>
      </c>
      <c r="M110" s="47">
        <f>L110*Secundária!$AD$4</f>
        <v>68383.439279166661</v>
      </c>
    </row>
    <row r="111" spans="2:13">
      <c r="B111" s="38">
        <v>107</v>
      </c>
      <c r="C111" s="38" t="s">
        <v>6</v>
      </c>
      <c r="D111" s="38" t="s">
        <v>12</v>
      </c>
      <c r="E111" s="38" t="s">
        <v>19</v>
      </c>
      <c r="F111" s="65">
        <v>87840</v>
      </c>
      <c r="G111" s="66">
        <v>48312.000000000007</v>
      </c>
      <c r="H111" s="66">
        <v>83448</v>
      </c>
      <c r="I111" s="66">
        <v>768600</v>
      </c>
      <c r="J111" s="66">
        <v>3952.7999999999997</v>
      </c>
      <c r="K111" s="66">
        <v>0</v>
      </c>
      <c r="L111" s="71">
        <f>Secundária!AB111</f>
        <v>34694.794520547948</v>
      </c>
      <c r="M111" s="47">
        <f>L111*Secundária!$AD$4</f>
        <v>63318.000000000007</v>
      </c>
    </row>
    <row r="112" spans="2:13">
      <c r="B112" s="38">
        <v>108</v>
      </c>
      <c r="C112" s="38" t="s">
        <v>3</v>
      </c>
      <c r="D112" s="38" t="s">
        <v>12</v>
      </c>
      <c r="E112" s="38" t="s">
        <v>19</v>
      </c>
      <c r="F112" s="65">
        <v>41135.472000000002</v>
      </c>
      <c r="G112" s="66">
        <v>22624.509600000001</v>
      </c>
      <c r="H112" s="66">
        <v>39078.698400000001</v>
      </c>
      <c r="I112" s="66">
        <v>359935.38</v>
      </c>
      <c r="J112" s="66">
        <v>1851.0962400000001</v>
      </c>
      <c r="K112" s="66">
        <v>0</v>
      </c>
      <c r="L112" s="71">
        <f>Secundária!AB112</f>
        <v>16247.572273972606</v>
      </c>
      <c r="M112" s="47">
        <f>L112*Secundária!$AD$4</f>
        <v>29651.819400000004</v>
      </c>
    </row>
    <row r="113" spans="2:13">
      <c r="B113" s="38">
        <v>109</v>
      </c>
      <c r="C113" s="38" t="s">
        <v>6</v>
      </c>
      <c r="D113" s="38" t="s">
        <v>12</v>
      </c>
      <c r="E113" s="38" t="s">
        <v>19</v>
      </c>
      <c r="F113" s="65">
        <v>41109.120000000003</v>
      </c>
      <c r="G113" s="66">
        <v>22610.016000000003</v>
      </c>
      <c r="H113" s="66">
        <v>39053.663999999997</v>
      </c>
      <c r="I113" s="66">
        <v>359704.80000000005</v>
      </c>
      <c r="J113" s="66">
        <v>1849.9104</v>
      </c>
      <c r="K113" s="66">
        <v>0</v>
      </c>
      <c r="L113" s="71">
        <f>Secundária!AB113</f>
        <v>16237.16383561644</v>
      </c>
      <c r="M113" s="47">
        <f>L113*Secundária!$AD$4</f>
        <v>29632.824000000004</v>
      </c>
    </row>
    <row r="114" spans="2:13">
      <c r="B114" s="38">
        <v>110</v>
      </c>
      <c r="C114" s="38" t="s">
        <v>7</v>
      </c>
      <c r="D114" s="38" t="s">
        <v>12</v>
      </c>
      <c r="E114" s="38" t="s">
        <v>19</v>
      </c>
      <c r="F114" s="65">
        <v>14230.08</v>
      </c>
      <c r="G114" s="66">
        <v>7826.5440000000008</v>
      </c>
      <c r="H114" s="66">
        <v>13518.575999999999</v>
      </c>
      <c r="I114" s="66">
        <v>124513.2</v>
      </c>
      <c r="J114" s="66">
        <v>640.35360000000003</v>
      </c>
      <c r="K114" s="66">
        <v>0</v>
      </c>
      <c r="L114" s="71">
        <f>Secundária!AB114</f>
        <v>5620.5567123287674</v>
      </c>
      <c r="M114" s="47">
        <f>L114*Secundária!$AD$4</f>
        <v>10257.516</v>
      </c>
    </row>
    <row r="115" spans="2:13">
      <c r="B115" s="38">
        <v>111</v>
      </c>
      <c r="C115" s="38" t="s">
        <v>6</v>
      </c>
      <c r="D115" s="38" t="s">
        <v>12</v>
      </c>
      <c r="E115" s="38" t="s">
        <v>19</v>
      </c>
      <c r="F115" s="65">
        <v>8327.2309999999998</v>
      </c>
      <c r="G115" s="66">
        <v>4579.9770500000004</v>
      </c>
      <c r="H115" s="66">
        <v>7910.8694499999992</v>
      </c>
      <c r="I115" s="66">
        <v>72863.271249999991</v>
      </c>
      <c r="J115" s="66">
        <v>374.72539499999999</v>
      </c>
      <c r="K115" s="66">
        <v>0</v>
      </c>
      <c r="L115" s="71">
        <f>Secundária!AB115</f>
        <v>3289.066125570776</v>
      </c>
      <c r="M115" s="47">
        <f>L115*Secundária!$AD$4</f>
        <v>6002.5456791666656</v>
      </c>
    </row>
    <row r="116" spans="2:13">
      <c r="B116" s="38">
        <v>112</v>
      </c>
      <c r="C116" s="38" t="s">
        <v>3</v>
      </c>
      <c r="D116" s="38" t="s">
        <v>12</v>
      </c>
      <c r="E116" s="38" t="s">
        <v>19</v>
      </c>
      <c r="F116" s="65">
        <v>8256.9599999999991</v>
      </c>
      <c r="G116" s="66">
        <v>4541.3279999999995</v>
      </c>
      <c r="H116" s="66">
        <v>7844.1119999999992</v>
      </c>
      <c r="I116" s="66">
        <v>72248.399999999994</v>
      </c>
      <c r="J116" s="66">
        <v>371.56319999999994</v>
      </c>
      <c r="K116" s="66">
        <v>0</v>
      </c>
      <c r="L116" s="71">
        <f>Secundária!AB116</f>
        <v>3261.3106849315068</v>
      </c>
      <c r="M116" s="47">
        <f>L116*Secundária!$AD$4</f>
        <v>5951.8919999999998</v>
      </c>
    </row>
    <row r="117" spans="2:13">
      <c r="B117" s="38">
        <v>113</v>
      </c>
      <c r="C117" s="38" t="s">
        <v>3</v>
      </c>
      <c r="D117" s="38" t="s">
        <v>12</v>
      </c>
      <c r="E117" s="38" t="s">
        <v>19</v>
      </c>
      <c r="F117" s="65">
        <v>4919.04</v>
      </c>
      <c r="G117" s="66">
        <v>2705.4720000000002</v>
      </c>
      <c r="H117" s="66">
        <v>4673.0879999999997</v>
      </c>
      <c r="I117" s="66">
        <v>43041.599999999999</v>
      </c>
      <c r="J117" s="66">
        <v>221.35679999999999</v>
      </c>
      <c r="K117" s="66">
        <v>0</v>
      </c>
      <c r="L117" s="71">
        <f>Secundária!AB117</f>
        <v>1942.908493150685</v>
      </c>
      <c r="M117" s="47">
        <f>L117*Secundária!$AD$4</f>
        <v>3545.808</v>
      </c>
    </row>
    <row r="118" spans="2:13">
      <c r="B118" s="38">
        <v>114</v>
      </c>
      <c r="C118" s="38" t="s">
        <v>4</v>
      </c>
      <c r="D118" s="38" t="s">
        <v>12</v>
      </c>
      <c r="E118" s="38" t="s">
        <v>19</v>
      </c>
      <c r="F118" s="65">
        <v>216</v>
      </c>
      <c r="G118" s="66">
        <v>118.80000000000001</v>
      </c>
      <c r="H118" s="66">
        <v>205.2</v>
      </c>
      <c r="I118" s="66">
        <v>1890</v>
      </c>
      <c r="J118" s="66">
        <v>9.7199999999999989</v>
      </c>
      <c r="K118" s="66">
        <v>0</v>
      </c>
      <c r="L118" s="71">
        <f>Secundária!AB118</f>
        <v>85.31506849315069</v>
      </c>
      <c r="M118" s="47">
        <f>L118*Secundária!$AD$4</f>
        <v>155.70000000000002</v>
      </c>
    </row>
    <row r="119" spans="2:13">
      <c r="B119" s="38">
        <v>115</v>
      </c>
      <c r="C119" s="38" t="s">
        <v>6</v>
      </c>
      <c r="D119" s="38" t="s">
        <v>12</v>
      </c>
      <c r="E119" s="38" t="s">
        <v>16</v>
      </c>
      <c r="F119" s="65">
        <v>36569100.814999998</v>
      </c>
      <c r="G119" s="66">
        <v>2925528.0652000001</v>
      </c>
      <c r="H119" s="66">
        <v>7313820.1629999997</v>
      </c>
      <c r="I119" s="66">
        <v>1828455.0407499999</v>
      </c>
      <c r="J119" s="66">
        <v>182845.504075</v>
      </c>
      <c r="K119" s="66">
        <v>0</v>
      </c>
      <c r="L119" s="71">
        <f>Secundária!AB119</f>
        <v>485918.18891164387</v>
      </c>
      <c r="M119" s="47">
        <f>L119*Secundária!$AD$4</f>
        <v>886800.69476375007</v>
      </c>
    </row>
    <row r="120" spans="2:13">
      <c r="B120" s="38">
        <v>116</v>
      </c>
      <c r="C120" s="38" t="s">
        <v>6</v>
      </c>
      <c r="D120" s="38" t="s">
        <v>12</v>
      </c>
      <c r="E120" s="38" t="s">
        <v>16</v>
      </c>
      <c r="F120" s="65">
        <v>12078000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71">
        <f>Secundária!AB120</f>
        <v>0</v>
      </c>
      <c r="M120" s="47">
        <f>L120*Secundária!$AD$4</f>
        <v>0</v>
      </c>
    </row>
    <row r="121" spans="2:13">
      <c r="B121" s="38">
        <v>117</v>
      </c>
      <c r="C121" s="38" t="s">
        <v>1</v>
      </c>
      <c r="D121" s="38" t="s">
        <v>12</v>
      </c>
      <c r="E121" s="38" t="s">
        <v>16</v>
      </c>
      <c r="F121" s="65">
        <v>879460.2</v>
      </c>
      <c r="G121" s="66">
        <v>527676.12</v>
      </c>
      <c r="H121" s="66">
        <v>1240038.8819999998</v>
      </c>
      <c r="I121" s="66">
        <v>510086.91599999991</v>
      </c>
      <c r="J121" s="66">
        <v>5012.9231399999999</v>
      </c>
      <c r="K121" s="66">
        <v>0</v>
      </c>
      <c r="L121" s="71">
        <f>Secundária!AB121</f>
        <v>32768.927999999993</v>
      </c>
      <c r="M121" s="47">
        <f>L121*Secundária!$AD$4</f>
        <v>59803.293599999983</v>
      </c>
    </row>
    <row r="122" spans="2:13">
      <c r="B122" s="38">
        <v>118</v>
      </c>
      <c r="C122" s="38" t="s">
        <v>1</v>
      </c>
      <c r="D122" s="38" t="s">
        <v>12</v>
      </c>
      <c r="E122" s="38" t="s">
        <v>16</v>
      </c>
      <c r="F122" s="65">
        <v>702720</v>
      </c>
      <c r="G122" s="66">
        <v>168652.79999999999</v>
      </c>
      <c r="H122" s="66">
        <v>281088</v>
      </c>
      <c r="I122" s="66">
        <v>140544</v>
      </c>
      <c r="J122" s="66">
        <v>983.80799999999999</v>
      </c>
      <c r="K122" s="66">
        <v>0</v>
      </c>
      <c r="L122" s="71">
        <f>Secundária!AB122</f>
        <v>8856.1972602739716</v>
      </c>
      <c r="M122" s="47">
        <f>L122*Secundária!$AD$4</f>
        <v>16162.559999999998</v>
      </c>
    </row>
    <row r="123" spans="2:13">
      <c r="B123" s="38">
        <v>119</v>
      </c>
      <c r="C123" s="38" t="s">
        <v>1</v>
      </c>
      <c r="D123" s="38" t="s">
        <v>12</v>
      </c>
      <c r="E123" s="38" t="s">
        <v>16</v>
      </c>
      <c r="F123" s="65">
        <v>232740.86300000001</v>
      </c>
      <c r="G123" s="66">
        <v>139644.5178</v>
      </c>
      <c r="H123" s="66">
        <v>328164.61683000001</v>
      </c>
      <c r="I123" s="66">
        <v>134989.70053999999</v>
      </c>
      <c r="J123" s="66">
        <v>1280.0747464999999</v>
      </c>
      <c r="K123" s="66">
        <v>0</v>
      </c>
      <c r="L123" s="71">
        <f>Secundária!AB123</f>
        <v>8671.9883200000004</v>
      </c>
      <c r="M123" s="47">
        <f>L123*Secundária!$AD$4</f>
        <v>15826.378684000001</v>
      </c>
    </row>
    <row r="124" spans="2:13">
      <c r="B124" s="38">
        <v>120</v>
      </c>
      <c r="C124" s="38" t="s">
        <v>4</v>
      </c>
      <c r="D124" s="38" t="s">
        <v>12</v>
      </c>
      <c r="E124" s="38" t="s">
        <v>16</v>
      </c>
      <c r="F124" s="65">
        <v>126489.60000000001</v>
      </c>
      <c r="G124" s="66">
        <v>75893.759999999995</v>
      </c>
      <c r="H124" s="66">
        <v>178350.33600000001</v>
      </c>
      <c r="I124" s="66">
        <v>73363.967999999993</v>
      </c>
      <c r="J124" s="66">
        <v>632.44800000000009</v>
      </c>
      <c r="K124" s="66">
        <v>0</v>
      </c>
      <c r="L124" s="71">
        <f>Secundária!AB124</f>
        <v>4713.0371506849315</v>
      </c>
      <c r="M124" s="47">
        <f>L124*Secundária!$AD$4</f>
        <v>8601.2927999999993</v>
      </c>
    </row>
    <row r="125" spans="2:13">
      <c r="B125" s="38">
        <v>121</v>
      </c>
      <c r="C125" s="38" t="s">
        <v>1</v>
      </c>
      <c r="D125" s="38" t="s">
        <v>12</v>
      </c>
      <c r="E125" s="38" t="s">
        <v>16</v>
      </c>
      <c r="F125" s="65">
        <v>114704.4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71">
        <f>Secundária!AB125</f>
        <v>0</v>
      </c>
      <c r="M125" s="47">
        <f>L125*Secundária!$AD$4</f>
        <v>0</v>
      </c>
    </row>
    <row r="126" spans="2:13">
      <c r="B126" s="38">
        <v>122</v>
      </c>
      <c r="C126" s="38" t="s">
        <v>3</v>
      </c>
      <c r="D126" s="38" t="s">
        <v>12</v>
      </c>
      <c r="E126" s="38" t="s">
        <v>16</v>
      </c>
      <c r="F126" s="65">
        <v>103413.15300000001</v>
      </c>
      <c r="G126" s="66">
        <v>56877.234150000011</v>
      </c>
      <c r="H126" s="66">
        <v>98242.495349999997</v>
      </c>
      <c r="I126" s="66">
        <v>904865.08875</v>
      </c>
      <c r="J126" s="66">
        <v>4653.5918849999998</v>
      </c>
      <c r="K126" s="66">
        <v>0</v>
      </c>
      <c r="L126" s="71">
        <f>Secundária!AB126</f>
        <v>40845.834404109592</v>
      </c>
      <c r="M126" s="47">
        <f>L126*Secundária!$AD$4</f>
        <v>74543.647787499998</v>
      </c>
    </row>
    <row r="127" spans="2:13">
      <c r="B127" s="38">
        <v>123</v>
      </c>
      <c r="C127" s="38" t="s">
        <v>6</v>
      </c>
      <c r="D127" s="38" t="s">
        <v>12</v>
      </c>
      <c r="E127" s="38" t="s">
        <v>16</v>
      </c>
      <c r="F127" s="65">
        <v>96623.998999999996</v>
      </c>
      <c r="G127" s="66">
        <v>53143.19945</v>
      </c>
      <c r="H127" s="66">
        <v>91792.799049999987</v>
      </c>
      <c r="I127" s="66">
        <v>845459.99124999996</v>
      </c>
      <c r="J127" s="66">
        <v>4348.0799549999992</v>
      </c>
      <c r="K127" s="66">
        <v>0</v>
      </c>
      <c r="L127" s="71">
        <f>Secundária!AB127</f>
        <v>38164.273577625572</v>
      </c>
      <c r="M127" s="47">
        <f>L127*Secundária!$AD$4</f>
        <v>69649.799279166662</v>
      </c>
    </row>
    <row r="128" spans="2:13">
      <c r="B128" s="38">
        <v>124</v>
      </c>
      <c r="C128" s="38" t="s">
        <v>7</v>
      </c>
      <c r="D128" s="38" t="s">
        <v>12</v>
      </c>
      <c r="E128" s="38" t="s">
        <v>16</v>
      </c>
      <c r="F128" s="65">
        <v>92934.718999999997</v>
      </c>
      <c r="G128" s="66">
        <v>55760.831399999995</v>
      </c>
      <c r="H128" s="66">
        <v>131037.95378999999</v>
      </c>
      <c r="I128" s="66">
        <v>53902.137019999995</v>
      </c>
      <c r="J128" s="66">
        <v>529.72789829999999</v>
      </c>
      <c r="K128" s="66">
        <v>0</v>
      </c>
      <c r="L128" s="71">
        <f>Secundária!AB128</f>
        <v>3462.7730915068487</v>
      </c>
      <c r="M128" s="47">
        <f>L128*Secundária!$AD$4</f>
        <v>6319.5608919999986</v>
      </c>
    </row>
    <row r="129" spans="2:13">
      <c r="B129" s="38">
        <v>125</v>
      </c>
      <c r="C129" s="38" t="s">
        <v>3</v>
      </c>
      <c r="D129" s="38" t="s">
        <v>12</v>
      </c>
      <c r="E129" s="38" t="s">
        <v>16</v>
      </c>
      <c r="F129" s="65">
        <v>87840</v>
      </c>
      <c r="G129" s="66">
        <v>52704</v>
      </c>
      <c r="H129" s="66">
        <v>123854.39999999999</v>
      </c>
      <c r="I129" s="66">
        <v>50947.199999999997</v>
      </c>
      <c r="J129" s="66">
        <v>500.68800000000005</v>
      </c>
      <c r="K129" s="66">
        <v>0</v>
      </c>
      <c r="L129" s="71">
        <f>Secundária!AB129</f>
        <v>3272.9424657534246</v>
      </c>
      <c r="M129" s="47">
        <f>L129*Secundária!$AD$4</f>
        <v>5973.12</v>
      </c>
    </row>
    <row r="130" spans="2:13">
      <c r="B130" s="38">
        <v>126</v>
      </c>
      <c r="C130" s="38" t="s">
        <v>3</v>
      </c>
      <c r="D130" s="38" t="s">
        <v>12</v>
      </c>
      <c r="E130" s="38" t="s">
        <v>16</v>
      </c>
      <c r="F130" s="65">
        <v>50727.599000000002</v>
      </c>
      <c r="G130" s="66">
        <v>27900.179450000003</v>
      </c>
      <c r="H130" s="66">
        <v>48191.21905</v>
      </c>
      <c r="I130" s="66">
        <v>443866.49125000002</v>
      </c>
      <c r="J130" s="66">
        <v>2282.741955</v>
      </c>
      <c r="K130" s="66">
        <v>0</v>
      </c>
      <c r="L130" s="71">
        <f>Secundária!AB130</f>
        <v>20036.243440639271</v>
      </c>
      <c r="M130" s="47">
        <f>L130*Secundária!$AD$4</f>
        <v>36566.14427916667</v>
      </c>
    </row>
    <row r="131" spans="2:13">
      <c r="B131" s="38">
        <v>127</v>
      </c>
      <c r="C131" s="38" t="s">
        <v>7</v>
      </c>
      <c r="D131" s="38" t="s">
        <v>12</v>
      </c>
      <c r="E131" s="38" t="s">
        <v>16</v>
      </c>
      <c r="F131" s="65">
        <v>42602.400000000001</v>
      </c>
      <c r="G131" s="66">
        <v>25561.439999999999</v>
      </c>
      <c r="H131" s="66">
        <v>60069.383999999998</v>
      </c>
      <c r="I131" s="66">
        <v>24709.392</v>
      </c>
      <c r="J131" s="66">
        <v>242.83368000000002</v>
      </c>
      <c r="K131" s="66">
        <v>0</v>
      </c>
      <c r="L131" s="71">
        <f>Secundária!AB131</f>
        <v>1587.3770958904108</v>
      </c>
      <c r="M131" s="47">
        <f>L131*Secundária!$AD$4</f>
        <v>2896.9631999999997</v>
      </c>
    </row>
    <row r="132" spans="2:13">
      <c r="B132" s="38">
        <v>128</v>
      </c>
      <c r="C132" s="38" t="s">
        <v>6</v>
      </c>
      <c r="D132" s="38" t="s">
        <v>12</v>
      </c>
      <c r="E132" s="38" t="s">
        <v>16</v>
      </c>
      <c r="F132" s="65">
        <v>31622.400000000001</v>
      </c>
      <c r="G132" s="66">
        <v>18973.439999999999</v>
      </c>
      <c r="H132" s="66">
        <v>44587.584000000003</v>
      </c>
      <c r="I132" s="66">
        <v>18340.991999999998</v>
      </c>
      <c r="J132" s="66">
        <v>180.24768</v>
      </c>
      <c r="K132" s="66">
        <v>0</v>
      </c>
      <c r="L132" s="71">
        <f>Secundária!AB132</f>
        <v>1178.2592876712329</v>
      </c>
      <c r="M132" s="47">
        <f>L132*Secundária!$AD$4</f>
        <v>2150.3231999999998</v>
      </c>
    </row>
    <row r="133" spans="2:13">
      <c r="B133" s="38">
        <v>129</v>
      </c>
      <c r="C133" s="38" t="s">
        <v>3</v>
      </c>
      <c r="D133" s="38" t="s">
        <v>12</v>
      </c>
      <c r="E133" s="38" t="s">
        <v>16</v>
      </c>
      <c r="F133" s="65">
        <v>25363.798999999999</v>
      </c>
      <c r="G133" s="66">
        <v>10145.5196</v>
      </c>
      <c r="H133" s="66">
        <v>19022.849249999999</v>
      </c>
      <c r="I133" s="66">
        <v>207983.15179999996</v>
      </c>
      <c r="J133" s="66">
        <v>1014.55196</v>
      </c>
      <c r="K133" s="66">
        <v>0</v>
      </c>
      <c r="L133" s="71">
        <f>Secundária!AB133</f>
        <v>9381.1311369862997</v>
      </c>
      <c r="M133" s="47">
        <f>L133*Secundária!$AD$4</f>
        <v>17120.564324999996</v>
      </c>
    </row>
    <row r="134" spans="2:13">
      <c r="B134" s="38">
        <v>130</v>
      </c>
      <c r="C134" s="38" t="s">
        <v>4</v>
      </c>
      <c r="D134" s="38" t="s">
        <v>12</v>
      </c>
      <c r="E134" s="38" t="s">
        <v>16</v>
      </c>
      <c r="F134" s="65">
        <v>21960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71">
        <f>Secundária!AB134</f>
        <v>0</v>
      </c>
      <c r="M134" s="47">
        <f>L134*Secundária!$AD$4</f>
        <v>0</v>
      </c>
    </row>
    <row r="135" spans="2:13">
      <c r="B135" s="38">
        <v>131</v>
      </c>
      <c r="C135" s="38" t="s">
        <v>1</v>
      </c>
      <c r="D135" s="38" t="s">
        <v>12</v>
      </c>
      <c r="E135" s="38" t="s">
        <v>16</v>
      </c>
      <c r="F135" s="65">
        <v>19800</v>
      </c>
      <c r="G135" s="66">
        <v>11880</v>
      </c>
      <c r="H135" s="66">
        <v>27918</v>
      </c>
      <c r="I135" s="66">
        <v>11484</v>
      </c>
      <c r="J135" s="66">
        <v>112.86</v>
      </c>
      <c r="K135" s="66">
        <v>0</v>
      </c>
      <c r="L135" s="71">
        <f>Secundária!AB135</f>
        <v>737.7534246575342</v>
      </c>
      <c r="M135" s="47">
        <f>L135*Secundária!$AD$4</f>
        <v>1346.3999999999999</v>
      </c>
    </row>
    <row r="136" spans="2:13">
      <c r="B136" s="38">
        <v>132</v>
      </c>
      <c r="C136" s="38" t="s">
        <v>3</v>
      </c>
      <c r="D136" s="38" t="s">
        <v>12</v>
      </c>
      <c r="E136" s="38" t="s">
        <v>16</v>
      </c>
      <c r="F136" s="65">
        <v>18627.84</v>
      </c>
      <c r="G136" s="66">
        <v>10245.312000000002</v>
      </c>
      <c r="H136" s="66">
        <v>17696.448</v>
      </c>
      <c r="I136" s="66">
        <v>162993.60000000001</v>
      </c>
      <c r="J136" s="66">
        <v>838.25279999999998</v>
      </c>
      <c r="K136" s="66">
        <v>0</v>
      </c>
      <c r="L136" s="71">
        <f>Secundária!AB136</f>
        <v>7357.5715068493155</v>
      </c>
      <c r="M136" s="47">
        <f>L136*Secundária!$AD$4</f>
        <v>13427.568000000001</v>
      </c>
    </row>
    <row r="137" spans="2:13">
      <c r="B137" s="38">
        <v>133</v>
      </c>
      <c r="C137" s="38" t="s">
        <v>6</v>
      </c>
      <c r="D137" s="38" t="s">
        <v>12</v>
      </c>
      <c r="E137" s="38" t="s">
        <v>16</v>
      </c>
      <c r="F137" s="65">
        <v>16588.8</v>
      </c>
      <c r="G137" s="66">
        <v>9953.2799999999988</v>
      </c>
      <c r="H137" s="66">
        <v>23390.207999999999</v>
      </c>
      <c r="I137" s="66">
        <v>9621.503999999999</v>
      </c>
      <c r="J137" s="66">
        <v>94.556160000000006</v>
      </c>
      <c r="K137" s="66">
        <v>0</v>
      </c>
      <c r="L137" s="71">
        <f>Secundária!AB137</f>
        <v>618.10323287671235</v>
      </c>
      <c r="M137" s="47">
        <f>L137*Secundária!$AD$4</f>
        <v>1128.0383999999999</v>
      </c>
    </row>
    <row r="138" spans="2:13">
      <c r="B138" s="38">
        <v>134</v>
      </c>
      <c r="C138" s="38" t="s">
        <v>3</v>
      </c>
      <c r="D138" s="38" t="s">
        <v>12</v>
      </c>
      <c r="E138" s="38" t="s">
        <v>16</v>
      </c>
      <c r="F138" s="65">
        <v>13176</v>
      </c>
      <c r="G138" s="66">
        <v>7905.5999999999995</v>
      </c>
      <c r="H138" s="66">
        <v>18578.16</v>
      </c>
      <c r="I138" s="66">
        <v>7642.08</v>
      </c>
      <c r="J138" s="66">
        <v>65.88</v>
      </c>
      <c r="K138" s="66">
        <v>0</v>
      </c>
      <c r="L138" s="71">
        <f>Secundária!AB138</f>
        <v>490.94136986301373</v>
      </c>
      <c r="M138" s="47">
        <f>L138*Secundária!$AD$4</f>
        <v>895.96800000000007</v>
      </c>
    </row>
    <row r="139" spans="2:13">
      <c r="B139" s="38">
        <v>135</v>
      </c>
      <c r="C139" s="38" t="s">
        <v>3</v>
      </c>
      <c r="D139" s="38" t="s">
        <v>12</v>
      </c>
      <c r="E139" s="38" t="s">
        <v>16</v>
      </c>
      <c r="F139" s="65">
        <v>13175.999</v>
      </c>
      <c r="G139" s="66">
        <v>7246.7994500000004</v>
      </c>
      <c r="H139" s="66">
        <v>12517.199049999999</v>
      </c>
      <c r="I139" s="66">
        <v>115289.99124999999</v>
      </c>
      <c r="J139" s="66">
        <v>592.91995499999996</v>
      </c>
      <c r="K139" s="66">
        <v>0</v>
      </c>
      <c r="L139" s="71">
        <f>Secundária!AB139</f>
        <v>5204.2187831050223</v>
      </c>
      <c r="M139" s="47">
        <f>L139*Secundária!$AD$4</f>
        <v>9497.6992791666653</v>
      </c>
    </row>
    <row r="140" spans="2:13">
      <c r="B140" s="38">
        <v>136</v>
      </c>
      <c r="C140" s="38" t="s">
        <v>7</v>
      </c>
      <c r="D140" s="38" t="s">
        <v>12</v>
      </c>
      <c r="E140" s="38" t="s">
        <v>16</v>
      </c>
      <c r="F140" s="65">
        <v>12648.96</v>
      </c>
      <c r="G140" s="66">
        <v>7589.3759999999993</v>
      </c>
      <c r="H140" s="66">
        <v>17708.543999999998</v>
      </c>
      <c r="I140" s="66">
        <v>7336.3967999999986</v>
      </c>
      <c r="J140" s="66">
        <v>75.89376</v>
      </c>
      <c r="K140" s="66">
        <v>0</v>
      </c>
      <c r="L140" s="71">
        <f>Secundária!AB140</f>
        <v>467.8382465753424</v>
      </c>
      <c r="M140" s="47">
        <f>L140*Secundária!$AD$4</f>
        <v>853.80479999999989</v>
      </c>
    </row>
    <row r="141" spans="2:13">
      <c r="B141" s="38">
        <v>137</v>
      </c>
      <c r="C141" s="38" t="s">
        <v>7</v>
      </c>
      <c r="D141" s="38" t="s">
        <v>12</v>
      </c>
      <c r="E141" s="38" t="s">
        <v>16</v>
      </c>
      <c r="F141" s="65">
        <v>10980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71">
        <f>Secundária!AB141</f>
        <v>0</v>
      </c>
      <c r="M141" s="47">
        <f>L141*Secundária!$AD$4</f>
        <v>0</v>
      </c>
    </row>
    <row r="142" spans="2:13">
      <c r="B142" s="38">
        <v>138</v>
      </c>
      <c r="C142" s="38" t="s">
        <v>3</v>
      </c>
      <c r="D142" s="38" t="s">
        <v>12</v>
      </c>
      <c r="E142" s="38" t="s">
        <v>16</v>
      </c>
      <c r="F142" s="65">
        <v>10065</v>
      </c>
      <c r="G142" s="66">
        <v>6039</v>
      </c>
      <c r="H142" s="66">
        <v>14191.65</v>
      </c>
      <c r="I142" s="66">
        <v>5837.7</v>
      </c>
      <c r="J142" s="66">
        <v>50.325000000000003</v>
      </c>
      <c r="K142" s="66">
        <v>0</v>
      </c>
      <c r="L142" s="71">
        <f>Secundária!AB142</f>
        <v>375.02465753424656</v>
      </c>
      <c r="M142" s="47">
        <f>L142*Secundária!$AD$4</f>
        <v>684.42</v>
      </c>
    </row>
    <row r="143" spans="2:13">
      <c r="B143" s="38">
        <v>139</v>
      </c>
      <c r="C143" s="38" t="s">
        <v>7</v>
      </c>
      <c r="D143" s="38" t="s">
        <v>12</v>
      </c>
      <c r="E143" s="38" t="s">
        <v>16</v>
      </c>
      <c r="F143" s="65">
        <v>7096.32</v>
      </c>
      <c r="G143" s="66">
        <v>1206.3744000000002</v>
      </c>
      <c r="H143" s="66">
        <v>2625.6383999999998</v>
      </c>
      <c r="I143" s="66">
        <v>851.55839999999989</v>
      </c>
      <c r="J143" s="66">
        <v>0</v>
      </c>
      <c r="K143" s="66">
        <v>0</v>
      </c>
      <c r="L143" s="71">
        <f>Secundária!AB143</f>
        <v>62.214312328767136</v>
      </c>
      <c r="M143" s="47">
        <f>L143*Secundária!$AD$4</f>
        <v>113.54112000000002</v>
      </c>
    </row>
    <row r="144" spans="2:13">
      <c r="B144" s="38">
        <v>140</v>
      </c>
      <c r="C144" s="38" t="s">
        <v>4</v>
      </c>
      <c r="D144" s="38" t="s">
        <v>12</v>
      </c>
      <c r="E144" s="38" t="s">
        <v>16</v>
      </c>
      <c r="F144" s="65">
        <v>7027.1989999999996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71">
        <f>Secundária!AB144</f>
        <v>0</v>
      </c>
      <c r="M144" s="47">
        <f>L144*Secundária!$AD$4</f>
        <v>0</v>
      </c>
    </row>
    <row r="145" spans="2:14">
      <c r="B145" s="38">
        <v>141</v>
      </c>
      <c r="C145" s="38" t="s">
        <v>7</v>
      </c>
      <c r="D145" s="38" t="s">
        <v>12</v>
      </c>
      <c r="E145" s="38" t="s">
        <v>20</v>
      </c>
      <c r="F145" s="65">
        <v>5750.884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71">
        <f>Secundária!AB145</f>
        <v>0</v>
      </c>
      <c r="M145" s="47">
        <f>L145*Secundária!$AD$4</f>
        <v>0</v>
      </c>
    </row>
    <row r="146" spans="2:14">
      <c r="B146" s="38">
        <v>142</v>
      </c>
      <c r="C146" s="38" t="s">
        <v>7</v>
      </c>
      <c r="D146" s="38" t="s">
        <v>12</v>
      </c>
      <c r="E146" s="38" t="s">
        <v>16</v>
      </c>
      <c r="F146" s="65">
        <v>2925.07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71">
        <f>Secundária!AB146</f>
        <v>0</v>
      </c>
      <c r="M146" s="47">
        <f>L146*Secundária!$AD$4</f>
        <v>0</v>
      </c>
    </row>
    <row r="147" spans="2:14">
      <c r="B147" s="38">
        <v>143</v>
      </c>
      <c r="C147" s="38" t="s">
        <v>3</v>
      </c>
      <c r="D147" s="38" t="s">
        <v>12</v>
      </c>
      <c r="E147" s="38" t="s">
        <v>16</v>
      </c>
      <c r="F147" s="65">
        <v>2488.8000000000002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71">
        <f>Secundária!AB147</f>
        <v>0</v>
      </c>
      <c r="M147" s="47">
        <f>L147*Secundária!$AD$4</f>
        <v>0</v>
      </c>
    </row>
    <row r="148" spans="2:14">
      <c r="B148" s="38">
        <v>144</v>
      </c>
      <c r="C148" s="38" t="s">
        <v>5</v>
      </c>
      <c r="D148" s="38" t="s">
        <v>12</v>
      </c>
      <c r="E148" s="38" t="s">
        <v>16</v>
      </c>
      <c r="F148" s="65">
        <v>2283.8389999999999</v>
      </c>
      <c r="G148" s="66">
        <v>1370.3034</v>
      </c>
      <c r="H148" s="66">
        <v>3220.2129899999995</v>
      </c>
      <c r="I148" s="66">
        <v>1324.6266199999998</v>
      </c>
      <c r="J148" s="66">
        <v>12.561114499999999</v>
      </c>
      <c r="K148" s="66">
        <v>0</v>
      </c>
      <c r="L148" s="71">
        <f>Secundária!AB148</f>
        <v>85.096466849315064</v>
      </c>
      <c r="M148" s="47">
        <f>L148*Secundária!$AD$4</f>
        <v>155.301052</v>
      </c>
    </row>
    <row r="149" spans="2:14">
      <c r="B149" s="38">
        <v>145</v>
      </c>
      <c r="C149" s="38" t="s">
        <v>7</v>
      </c>
      <c r="D149" s="38" t="s">
        <v>12</v>
      </c>
      <c r="E149" s="38" t="s">
        <v>16</v>
      </c>
      <c r="F149" s="65">
        <v>175.68</v>
      </c>
      <c r="G149" s="66">
        <v>122.976</v>
      </c>
      <c r="H149" s="66">
        <v>430.41600000000005</v>
      </c>
      <c r="I149" s="66">
        <v>17.568000000000001</v>
      </c>
      <c r="J149" s="66">
        <v>0.105408</v>
      </c>
      <c r="K149" s="66">
        <v>0</v>
      </c>
      <c r="L149" s="71">
        <f>Secundária!AB149</f>
        <v>11.551561643835619</v>
      </c>
      <c r="M149" s="47">
        <f>L149*Secundária!$AD$4</f>
        <v>21.081600000000005</v>
      </c>
    </row>
    <row r="150" spans="2:14">
      <c r="B150" s="38">
        <v>146</v>
      </c>
      <c r="C150" s="38" t="s">
        <v>4</v>
      </c>
      <c r="D150" s="38" t="s">
        <v>12</v>
      </c>
      <c r="E150" s="38" t="s">
        <v>17</v>
      </c>
      <c r="F150" s="65">
        <v>14054.398999999999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71">
        <f>Secundária!AB150</f>
        <v>0</v>
      </c>
      <c r="M150" s="47">
        <f>L150*Secundária!$AD$4</f>
        <v>0</v>
      </c>
    </row>
    <row r="151" spans="2:14">
      <c r="B151" s="38">
        <v>147</v>
      </c>
      <c r="C151" s="38" t="s">
        <v>4</v>
      </c>
      <c r="D151" s="38" t="s">
        <v>12</v>
      </c>
      <c r="E151" s="38" t="s">
        <v>17</v>
      </c>
      <c r="F151" s="65">
        <v>10980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71">
        <f>Secundária!AB151</f>
        <v>0</v>
      </c>
      <c r="M151" s="47">
        <f>L151*Secundária!$AD$4</f>
        <v>0</v>
      </c>
    </row>
    <row r="152" spans="2:14">
      <c r="B152" s="38">
        <v>148</v>
      </c>
      <c r="C152" s="38" t="s">
        <v>7</v>
      </c>
      <c r="D152" s="38" t="s">
        <v>12</v>
      </c>
      <c r="E152" s="38" t="s">
        <v>17</v>
      </c>
      <c r="F152" s="65">
        <v>9600</v>
      </c>
      <c r="G152" s="66">
        <v>5760</v>
      </c>
      <c r="H152" s="66">
        <v>13536</v>
      </c>
      <c r="I152" s="66">
        <v>5568</v>
      </c>
      <c r="J152" s="66">
        <v>48</v>
      </c>
      <c r="K152" s="66">
        <v>0</v>
      </c>
      <c r="L152" s="71">
        <f>Secundária!AB152</f>
        <v>0</v>
      </c>
      <c r="M152" s="47">
        <f>L152*Secundária!$AD$4</f>
        <v>0</v>
      </c>
    </row>
    <row r="153" spans="2:14">
      <c r="B153" s="38">
        <v>149</v>
      </c>
      <c r="C153" s="38" t="s">
        <v>1</v>
      </c>
      <c r="D153" s="38" t="s">
        <v>12</v>
      </c>
      <c r="E153" s="38" t="s">
        <v>17</v>
      </c>
      <c r="F153" s="65">
        <v>6324.48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71">
        <f>Secundária!AB153</f>
        <v>0</v>
      </c>
      <c r="M153" s="47">
        <f>L153*Secundária!$AD$4</f>
        <v>0</v>
      </c>
    </row>
    <row r="154" spans="2:14" ht="15.75" thickBot="1">
      <c r="B154" s="40">
        <v>150</v>
      </c>
      <c r="C154" s="40" t="s">
        <v>5</v>
      </c>
      <c r="D154" s="40" t="s">
        <v>12</v>
      </c>
      <c r="E154" s="40" t="s">
        <v>17</v>
      </c>
      <c r="F154" s="67">
        <v>263.52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72">
        <f>Secundária!AB154</f>
        <v>0</v>
      </c>
      <c r="M154" s="73">
        <f>L154*Secundária!$AD$4</f>
        <v>0</v>
      </c>
    </row>
    <row r="160" spans="2:14">
      <c r="M160" s="74">
        <f>SUM(M5:M154)</f>
        <v>8834208.4805913325</v>
      </c>
      <c r="N160" s="36" t="s">
        <v>49</v>
      </c>
    </row>
  </sheetData>
  <sheetProtection password="D5BF" sheet="1" objects="1" scenarios="1"/>
  <mergeCells count="1">
    <mergeCell ref="G3:K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workbookViewId="0">
      <selection activeCell="C27" sqref="C27"/>
    </sheetView>
  </sheetViews>
  <sheetFormatPr defaultRowHeight="15"/>
  <cols>
    <col min="1" max="1" width="3.42578125" style="41" customWidth="1"/>
    <col min="2" max="2" width="16.28515625" style="41" customWidth="1"/>
    <col min="3" max="5" width="10.5703125" style="41" bestFit="1" customWidth="1"/>
    <col min="6" max="7" width="11" style="41" bestFit="1" customWidth="1"/>
    <col min="8" max="8" width="20.140625" style="41" bestFit="1" customWidth="1"/>
    <col min="9" max="9" width="21.85546875" style="41" bestFit="1" customWidth="1"/>
    <col min="10" max="16384" width="9.140625" style="41"/>
  </cols>
  <sheetData>
    <row r="2" spans="2:9" ht="15.75" thickBot="1"/>
    <row r="3" spans="2:9" ht="15.75" thickBot="1">
      <c r="B3" s="42"/>
      <c r="C3" s="43" t="s">
        <v>10</v>
      </c>
      <c r="D3" s="43" t="s">
        <v>56</v>
      </c>
      <c r="E3" s="43" t="s">
        <v>57</v>
      </c>
      <c r="F3" s="44"/>
      <c r="G3" s="44"/>
      <c r="H3" s="44"/>
      <c r="I3" s="45"/>
    </row>
    <row r="4" spans="2:9">
      <c r="B4" s="46" t="s">
        <v>3</v>
      </c>
      <c r="C4" s="47">
        <f>'Secundária UPGRH'!D9</f>
        <v>192535.26624000006</v>
      </c>
      <c r="D4" s="47">
        <f>'Secundária UPGRH'!D81</f>
        <v>1259341.1625363333</v>
      </c>
      <c r="E4" s="47">
        <f>SUM(C4:D4)</f>
        <v>1451876.4287763333</v>
      </c>
      <c r="F4" s="48"/>
      <c r="G4" s="48" t="s">
        <v>50</v>
      </c>
      <c r="H4" s="48"/>
      <c r="I4" s="49"/>
    </row>
    <row r="5" spans="2:9">
      <c r="B5" s="46" t="s">
        <v>6</v>
      </c>
      <c r="C5" s="47">
        <f>'Secundária UPGRH'!D12</f>
        <v>2002001.7690000001</v>
      </c>
      <c r="D5" s="47">
        <f>'Secundária UPGRH'!D104</f>
        <v>3252644.1968189999</v>
      </c>
      <c r="E5" s="47">
        <f t="shared" ref="E5:E11" si="0">SUM(C5:D5)</f>
        <v>5254645.9658190003</v>
      </c>
      <c r="F5" s="48"/>
      <c r="G5" s="48" t="s">
        <v>11</v>
      </c>
      <c r="H5" s="48"/>
      <c r="I5" s="49"/>
    </row>
    <row r="6" spans="2:9">
      <c r="B6" s="46" t="s">
        <v>7</v>
      </c>
      <c r="C6" s="47">
        <f>'Secundária UPGRH'!D13</f>
        <v>0</v>
      </c>
      <c r="D6" s="47">
        <f>'Secundária UPGRH'!D125</f>
        <v>199481.96873200001</v>
      </c>
      <c r="E6" s="47">
        <f t="shared" si="0"/>
        <v>199481.96873200001</v>
      </c>
      <c r="F6" s="48"/>
      <c r="G6" s="48" t="s">
        <v>51</v>
      </c>
      <c r="H6" s="48"/>
      <c r="I6" s="49"/>
    </row>
    <row r="7" spans="2:9">
      <c r="B7" s="46" t="s">
        <v>1</v>
      </c>
      <c r="C7" s="47">
        <f>'Secundária UPGRH'!D23</f>
        <v>680145.77879999997</v>
      </c>
      <c r="D7" s="47">
        <f>'Secundária UPGRH'!D139</f>
        <v>226358.96349999995</v>
      </c>
      <c r="E7" s="47">
        <f t="shared" si="0"/>
        <v>906504.74229999993</v>
      </c>
      <c r="F7" s="48"/>
      <c r="G7" s="48" t="s">
        <v>52</v>
      </c>
      <c r="H7" s="48"/>
      <c r="I7" s="49"/>
    </row>
    <row r="8" spans="2:9">
      <c r="B8" s="46" t="s">
        <v>5</v>
      </c>
      <c r="C8" s="47">
        <f>'Secundária UPGRH'!D25</f>
        <v>10081.001519999998</v>
      </c>
      <c r="D8" s="47">
        <f>'Secundária UPGRH'!D143</f>
        <v>258430.72601200003</v>
      </c>
      <c r="E8" s="47">
        <f t="shared" si="0"/>
        <v>268511.72753200005</v>
      </c>
      <c r="F8" s="48"/>
      <c r="G8" s="48" t="s">
        <v>53</v>
      </c>
      <c r="H8" s="48"/>
      <c r="I8" s="49"/>
    </row>
    <row r="9" spans="2:9">
      <c r="B9" s="46" t="s">
        <v>4</v>
      </c>
      <c r="C9" s="47">
        <f>'Secundária UPGRH'!D31</f>
        <v>61109.058239999998</v>
      </c>
      <c r="D9" s="47">
        <f>'Secundária UPGRH'!D154</f>
        <v>279053.26027199998</v>
      </c>
      <c r="E9" s="47">
        <f t="shared" si="0"/>
        <v>340162.31851199997</v>
      </c>
      <c r="F9" s="48"/>
      <c r="G9" s="48" t="s">
        <v>54</v>
      </c>
      <c r="H9" s="48"/>
      <c r="I9" s="49"/>
    </row>
    <row r="10" spans="2:9" ht="15.75" thickBot="1">
      <c r="B10" s="46" t="s">
        <v>68</v>
      </c>
      <c r="C10" s="47">
        <f>'Secundária UPGRH'!D54</f>
        <v>413025.32892000006</v>
      </c>
      <c r="D10" s="47">
        <f>'Secundária UPGRH'!D155</f>
        <v>0</v>
      </c>
      <c r="E10" s="47">
        <f t="shared" si="0"/>
        <v>413025.32892000006</v>
      </c>
      <c r="F10" s="48"/>
      <c r="G10" s="48" t="s">
        <v>55</v>
      </c>
      <c r="H10" s="48"/>
      <c r="I10" s="49"/>
    </row>
    <row r="11" spans="2:9" ht="15.75" thickBot="1">
      <c r="B11" s="42" t="s">
        <v>57</v>
      </c>
      <c r="C11" s="50">
        <f>SUM(C4:C10)</f>
        <v>3358898.2027200004</v>
      </c>
      <c r="D11" s="50">
        <f>SUM(D4:D10)</f>
        <v>5475310.2778713331</v>
      </c>
      <c r="E11" s="51">
        <f t="shared" si="0"/>
        <v>8834208.4805913344</v>
      </c>
      <c r="F11" s="52"/>
      <c r="G11" s="52"/>
      <c r="H11" s="52"/>
      <c r="I11" s="53"/>
    </row>
    <row r="15" spans="2:9" ht="15.75" thickBot="1"/>
    <row r="16" spans="2:9" ht="15.75" thickBot="1">
      <c r="B16" s="42"/>
      <c r="C16" s="54"/>
      <c r="D16" s="54"/>
      <c r="E16" s="43" t="s">
        <v>57</v>
      </c>
      <c r="F16" s="43" t="s">
        <v>59</v>
      </c>
      <c r="G16" s="43" t="s">
        <v>60</v>
      </c>
      <c r="H16" s="43" t="s">
        <v>61</v>
      </c>
      <c r="I16" s="43" t="s">
        <v>62</v>
      </c>
    </row>
    <row r="17" spans="2:9">
      <c r="B17" s="46" t="s">
        <v>14</v>
      </c>
      <c r="C17" s="48"/>
      <c r="D17" s="48"/>
      <c r="E17" s="47">
        <f>'Secundária Setor'!C59</f>
        <v>4086121.7319712494</v>
      </c>
      <c r="F17" s="37"/>
      <c r="G17" s="37"/>
      <c r="H17" s="55"/>
      <c r="I17" s="55"/>
    </row>
    <row r="18" spans="2:9">
      <c r="B18" s="46" t="s">
        <v>16</v>
      </c>
      <c r="C18" s="48"/>
      <c r="D18" s="48"/>
      <c r="E18" s="47">
        <f>'Secundária Setor'!C133</f>
        <v>2698899.6844617501</v>
      </c>
      <c r="F18" s="37"/>
      <c r="G18" s="37"/>
      <c r="H18" s="55"/>
      <c r="I18" s="55"/>
    </row>
    <row r="19" spans="2:9">
      <c r="B19" s="46" t="s">
        <v>17</v>
      </c>
      <c r="C19" s="48"/>
      <c r="D19" s="48"/>
      <c r="E19" s="47">
        <f>'Secundária Setor'!C154</f>
        <v>0</v>
      </c>
      <c r="F19" s="37"/>
      <c r="G19" s="37"/>
      <c r="H19" s="55"/>
      <c r="I19" s="55"/>
    </row>
    <row r="20" spans="2:9">
      <c r="B20" s="46" t="s">
        <v>19</v>
      </c>
      <c r="C20" s="48"/>
      <c r="D20" s="48"/>
      <c r="E20" s="47">
        <f>'Secundária Setor'!C86</f>
        <v>2042642.4153583334</v>
      </c>
      <c r="F20" s="37">
        <v>2393353194</v>
      </c>
      <c r="G20" s="37">
        <v>2467902529</v>
      </c>
      <c r="H20" s="56">
        <f>E20/F20</f>
        <v>8.5346467896135075E-4</v>
      </c>
      <c r="I20" s="56">
        <f>E20/G20</f>
        <v>8.2768358610419551E-4</v>
      </c>
    </row>
    <row r="21" spans="2:9">
      <c r="B21" s="46" t="s">
        <v>18</v>
      </c>
      <c r="C21" s="48"/>
      <c r="D21" s="48"/>
      <c r="E21" s="47">
        <f>'Secundária Setor'!C148</f>
        <v>0</v>
      </c>
      <c r="F21" s="37">
        <v>2457880</v>
      </c>
      <c r="G21" s="37">
        <v>2491793</v>
      </c>
      <c r="H21" s="56">
        <f>E21/F21</f>
        <v>0</v>
      </c>
      <c r="I21" s="56">
        <f>E21/G21</f>
        <v>0</v>
      </c>
    </row>
    <row r="22" spans="2:9">
      <c r="B22" s="46" t="s">
        <v>15</v>
      </c>
      <c r="C22" s="48"/>
      <c r="D22" s="48"/>
      <c r="E22" s="47">
        <f>'Secundária Setor'!C70</f>
        <v>6544.6487999999999</v>
      </c>
      <c r="F22" s="37"/>
      <c r="G22" s="37"/>
      <c r="H22" s="55"/>
      <c r="I22" s="55"/>
    </row>
    <row r="23" spans="2:9" ht="15.75" thickBot="1">
      <c r="B23" s="57"/>
      <c r="C23" s="52"/>
      <c r="D23" s="52"/>
      <c r="E23" s="58">
        <f>SUM(E17:E22)</f>
        <v>8834208.4805913325</v>
      </c>
      <c r="F23" s="39"/>
      <c r="G23" s="39"/>
      <c r="H23" s="59"/>
      <c r="I23" s="59"/>
    </row>
  </sheetData>
  <sheetProtection password="D5BF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151"/>
  <sheetViews>
    <sheetView workbookViewId="0">
      <selection activeCell="I16" sqref="I16"/>
    </sheetView>
  </sheetViews>
  <sheetFormatPr defaultRowHeight="15"/>
  <cols>
    <col min="28" max="28" width="9.5703125" bestFit="1" customWidth="1"/>
    <col min="30" max="30" width="16.5703125" bestFit="1" customWidth="1"/>
  </cols>
  <sheetData>
    <row r="2" spans="1:30" ht="15.75" thickBot="1"/>
    <row r="3" spans="1:30" ht="15.75" thickBot="1">
      <c r="B3" s="31" t="s">
        <v>27</v>
      </c>
      <c r="C3" s="31"/>
      <c r="D3" s="31"/>
      <c r="E3" s="31"/>
      <c r="F3" s="31"/>
      <c r="G3" s="28"/>
      <c r="H3" s="31" t="s">
        <v>29</v>
      </c>
      <c r="I3" s="31"/>
      <c r="J3" s="31"/>
      <c r="K3" s="31"/>
      <c r="L3" s="31"/>
      <c r="M3" s="28"/>
      <c r="N3" s="31" t="s">
        <v>69</v>
      </c>
      <c r="O3" s="31"/>
      <c r="P3" s="31"/>
      <c r="Q3" s="31"/>
      <c r="R3" s="31"/>
      <c r="S3" s="28"/>
      <c r="T3" s="31" t="s">
        <v>30</v>
      </c>
      <c r="U3" s="31"/>
      <c r="V3" s="31"/>
      <c r="W3" s="31"/>
      <c r="X3" s="31"/>
      <c r="Y3" s="28"/>
      <c r="Z3" s="30" t="s">
        <v>31</v>
      </c>
      <c r="AA3" s="28"/>
      <c r="AB3" s="30" t="s">
        <v>31</v>
      </c>
      <c r="AC3" s="28"/>
      <c r="AD3" s="30" t="s">
        <v>32</v>
      </c>
    </row>
    <row r="4" spans="1:30" s="1" customFormat="1" ht="15.75" thickBot="1">
      <c r="A4" s="2"/>
      <c r="B4" s="88" t="s">
        <v>22</v>
      </c>
      <c r="C4" s="88" t="s">
        <v>23</v>
      </c>
      <c r="D4" s="88" t="s">
        <v>24</v>
      </c>
      <c r="E4" s="88" t="s">
        <v>25</v>
      </c>
      <c r="F4" s="88" t="s">
        <v>26</v>
      </c>
      <c r="G4" s="15"/>
      <c r="H4" s="88" t="s">
        <v>22</v>
      </c>
      <c r="I4" s="88" t="s">
        <v>23</v>
      </c>
      <c r="J4" s="88" t="s">
        <v>24</v>
      </c>
      <c r="K4" s="88" t="s">
        <v>25</v>
      </c>
      <c r="L4" s="88" t="s">
        <v>26</v>
      </c>
      <c r="M4" s="15"/>
      <c r="N4" s="88" t="s">
        <v>22</v>
      </c>
      <c r="O4" s="88" t="s">
        <v>23</v>
      </c>
      <c r="P4" s="88" t="s">
        <v>24</v>
      </c>
      <c r="Q4" s="88" t="s">
        <v>25</v>
      </c>
      <c r="R4" s="88" t="s">
        <v>26</v>
      </c>
      <c r="S4" s="15"/>
      <c r="T4" s="88" t="s">
        <v>22</v>
      </c>
      <c r="U4" s="88" t="s">
        <v>23</v>
      </c>
      <c r="V4" s="88" t="s">
        <v>24</v>
      </c>
      <c r="W4" s="88" t="s">
        <v>25</v>
      </c>
      <c r="X4" s="88" t="s">
        <v>26</v>
      </c>
      <c r="Y4" s="15"/>
      <c r="Z4" s="32"/>
      <c r="AA4" s="15"/>
      <c r="AB4" s="32"/>
      <c r="AC4" s="15"/>
      <c r="AD4" s="32">
        <f>'Leia-me'!K15</f>
        <v>1.825</v>
      </c>
    </row>
    <row r="5" spans="1:30">
      <c r="B5" s="17">
        <v>10</v>
      </c>
      <c r="C5" s="17">
        <v>50</v>
      </c>
      <c r="D5" s="17">
        <v>100</v>
      </c>
      <c r="E5" s="17">
        <v>0.15</v>
      </c>
      <c r="F5" s="17">
        <v>13.299999999999999</v>
      </c>
      <c r="G5" s="87"/>
      <c r="H5" s="17">
        <f>'Principal Detalhada'!$F5*Secundária!B5/1000</f>
        <v>189383.04000000001</v>
      </c>
      <c r="I5" s="17">
        <f>'Principal Detalhada'!$F5*Secundária!C5/1000</f>
        <v>946915.2</v>
      </c>
      <c r="J5" s="17">
        <f>'Principal Detalhada'!$F5*Secundária!D5/1000</f>
        <v>1893830.4</v>
      </c>
      <c r="K5" s="17">
        <f>'Principal Detalhada'!$F5*Secundária!E5/1000</f>
        <v>2840.7456000000002</v>
      </c>
      <c r="L5" s="17">
        <f>'Principal Detalhada'!$F5*Secundária!F5/1000</f>
        <v>251879.44319999998</v>
      </c>
      <c r="M5" s="16"/>
      <c r="N5" s="16">
        <v>18.25</v>
      </c>
      <c r="O5" s="16">
        <v>36.5</v>
      </c>
      <c r="P5" s="16">
        <v>21.9</v>
      </c>
      <c r="Q5" s="16">
        <v>0.36499999999999999</v>
      </c>
      <c r="R5" s="16">
        <v>1.6424999999999998</v>
      </c>
      <c r="S5" s="16"/>
      <c r="T5" s="17">
        <f>('Principal Detalhada'!G5-Secundária!H5)/N5</f>
        <v>300937.43342465756</v>
      </c>
      <c r="U5" s="17">
        <f>('Principal Detalhada'!H5-Secundária!I5)/O5</f>
        <v>285371.70410958905</v>
      </c>
      <c r="V5" s="17">
        <f>('Principal Detalhada'!I5-Secundária!J5)/P5</f>
        <v>216190.68493150687</v>
      </c>
      <c r="W5" s="17">
        <f>('Principal Detalhada'!J5-Secundária!K5)/Q5</f>
        <v>355417.48602739727</v>
      </c>
      <c r="X5" s="17">
        <f>('Principal Detalhada'!K5-Secundária!L5)/R5</f>
        <v>134902.98739726032</v>
      </c>
      <c r="Y5" s="16"/>
      <c r="Z5" s="17">
        <f>MAX(T5:X5)</f>
        <v>355417.48602739727</v>
      </c>
      <c r="AA5" s="16"/>
      <c r="AB5" s="17">
        <f>IF(Z5&lt;0,0,Z5)</f>
        <v>355417.48602739727</v>
      </c>
      <c r="AC5" s="16"/>
      <c r="AD5" s="16"/>
    </row>
    <row r="6" spans="1:30">
      <c r="B6" s="17">
        <v>10</v>
      </c>
      <c r="C6" s="17">
        <v>50</v>
      </c>
      <c r="D6" s="17">
        <v>100</v>
      </c>
      <c r="E6" s="17">
        <v>0.15</v>
      </c>
      <c r="F6" s="17">
        <v>13.299999999999999</v>
      </c>
      <c r="G6" s="16"/>
      <c r="H6" s="17">
        <f>'Principal Detalhada'!$F6*Secundária!B6/1000</f>
        <v>60747.508799999996</v>
      </c>
      <c r="I6" s="17">
        <f>'Principal Detalhada'!$F6*Secundária!C6/1000</f>
        <v>303737.54399999999</v>
      </c>
      <c r="J6" s="17">
        <f>'Principal Detalhada'!$F6*Secundária!D6/1000</f>
        <v>607475.08799999999</v>
      </c>
      <c r="K6" s="17">
        <f>'Principal Detalhada'!$F6*Secundária!E6/1000</f>
        <v>911.21263199999999</v>
      </c>
      <c r="L6" s="17">
        <f>'Principal Detalhada'!$F6*Secundária!F6/1000</f>
        <v>80794.186703999992</v>
      </c>
      <c r="M6" s="16"/>
      <c r="N6" s="16">
        <v>18.25</v>
      </c>
      <c r="O6" s="16">
        <v>36.5</v>
      </c>
      <c r="P6" s="16">
        <v>21.9</v>
      </c>
      <c r="Q6" s="16">
        <v>0.36499999999999999</v>
      </c>
      <c r="R6" s="16">
        <v>1.6424999999999998</v>
      </c>
      <c r="S6" s="16"/>
      <c r="T6" s="17">
        <f>('Principal Detalhada'!G6-Secundária!H6)/N6</f>
        <v>96530.287956164379</v>
      </c>
      <c r="U6" s="17">
        <f>('Principal Detalhada'!H6-Secundária!I6)/O6</f>
        <v>91537.342027397259</v>
      </c>
      <c r="V6" s="17">
        <f>('Principal Detalhada'!I6-Secundária!J6)/P6</f>
        <v>69346.471232876705</v>
      </c>
      <c r="W6" s="17">
        <f>('Principal Detalhada'!J6-Secundária!K6)/Q6</f>
        <v>114005.5987068493</v>
      </c>
      <c r="X6" s="17">
        <f>('Principal Detalhada'!K6-Secundária!L6)/R6</f>
        <v>43272.198049315077</v>
      </c>
      <c r="Y6" s="16"/>
      <c r="Z6" s="17">
        <f t="shared" ref="Z6:Z69" si="0">MAX(T6:X6)</f>
        <v>114005.5987068493</v>
      </c>
      <c r="AA6" s="16"/>
      <c r="AB6" s="17">
        <f t="shared" ref="AB6:AB69" si="1">IF(Z6&lt;0,0,Z6)</f>
        <v>114005.5987068493</v>
      </c>
      <c r="AC6" s="16"/>
      <c r="AD6" s="16"/>
    </row>
    <row r="7" spans="1:30">
      <c r="B7" s="17">
        <v>10</v>
      </c>
      <c r="C7" s="17">
        <v>50</v>
      </c>
      <c r="D7" s="17">
        <v>100</v>
      </c>
      <c r="E7" s="17">
        <v>0.15</v>
      </c>
      <c r="F7" s="17">
        <v>13.299999999999999</v>
      </c>
      <c r="G7" s="16"/>
      <c r="H7" s="17">
        <f>'Principal Detalhada'!$F7*Secundária!B7/1000</f>
        <v>50829.494400000003</v>
      </c>
      <c r="I7" s="17">
        <f>'Principal Detalhada'!$F7*Secundária!C7/1000</f>
        <v>254147.47200000004</v>
      </c>
      <c r="J7" s="17">
        <f>'Principal Detalhada'!$F7*Secundária!D7/1000</f>
        <v>508294.94400000008</v>
      </c>
      <c r="K7" s="17">
        <f>'Principal Detalhada'!$F7*Secundária!E7/1000</f>
        <v>762.44241600000009</v>
      </c>
      <c r="L7" s="17">
        <f>'Principal Detalhada'!$F7*Secundária!F7/1000</f>
        <v>67603.227551999997</v>
      </c>
      <c r="M7" s="16"/>
      <c r="N7" s="16">
        <v>18.25</v>
      </c>
      <c r="O7" s="16">
        <v>36.5</v>
      </c>
      <c r="P7" s="16">
        <v>21.9</v>
      </c>
      <c r="Q7" s="16">
        <v>0.36499999999999999</v>
      </c>
      <c r="R7" s="16">
        <v>1.6424999999999998</v>
      </c>
      <c r="S7" s="16"/>
      <c r="T7" s="17">
        <f>('Principal Detalhada'!G7-Secundária!H7)/N7</f>
        <v>80770.155484931514</v>
      </c>
      <c r="U7" s="17">
        <f>('Principal Detalhada'!H7-Secundária!I7)/O7</f>
        <v>76592.388821917819</v>
      </c>
      <c r="V7" s="17">
        <f>('Principal Detalhada'!I7-Secundária!J7)/P7</f>
        <v>58024.536986301369</v>
      </c>
      <c r="W7" s="17">
        <f>('Principal Detalhada'!J7-Secundária!K7)/Q7</f>
        <v>95392.338805479478</v>
      </c>
      <c r="X7" s="17">
        <f>('Principal Detalhada'!K7-Secundária!L7)/R7</f>
        <v>36207.311079452069</v>
      </c>
      <c r="Y7" s="16"/>
      <c r="Z7" s="17">
        <f t="shared" si="0"/>
        <v>95392.338805479478</v>
      </c>
      <c r="AA7" s="16"/>
      <c r="AB7" s="17">
        <f t="shared" si="1"/>
        <v>95392.338805479478</v>
      </c>
      <c r="AC7" s="16"/>
      <c r="AD7" s="16"/>
    </row>
    <row r="8" spans="1:30">
      <c r="B8" s="17">
        <v>10</v>
      </c>
      <c r="C8" s="17">
        <v>50</v>
      </c>
      <c r="D8" s="17">
        <v>100</v>
      </c>
      <c r="E8" s="17">
        <v>0.15</v>
      </c>
      <c r="F8" s="17">
        <v>13.299999999999999</v>
      </c>
      <c r="G8" s="16"/>
      <c r="H8" s="17">
        <f>'Principal Detalhada'!$F8*Secundária!B8/1000</f>
        <v>17804.2896</v>
      </c>
      <c r="I8" s="17">
        <f>'Principal Detalhada'!$F8*Secundária!C8/1000</f>
        <v>89021.448000000004</v>
      </c>
      <c r="J8" s="17">
        <f>'Principal Detalhada'!$F8*Secundária!D8/1000</f>
        <v>178042.89600000001</v>
      </c>
      <c r="K8" s="17">
        <f>'Principal Detalhada'!$F8*Secundária!E8/1000</f>
        <v>267.06434400000001</v>
      </c>
      <c r="L8" s="17">
        <f>'Principal Detalhada'!$F8*Secundária!F8/1000</f>
        <v>23679.705167999997</v>
      </c>
      <c r="M8" s="16"/>
      <c r="N8" s="16">
        <v>18.25</v>
      </c>
      <c r="O8" s="16">
        <v>36.5</v>
      </c>
      <c r="P8" s="16">
        <v>21.9</v>
      </c>
      <c r="Q8" s="16">
        <v>0.36499999999999999</v>
      </c>
      <c r="R8" s="16">
        <v>1.6425000000000001</v>
      </c>
      <c r="S8" s="16"/>
      <c r="T8" s="17">
        <f>('Principal Detalhada'!G8-Secundária!H8)/N8</f>
        <v>28291.747857534243</v>
      </c>
      <c r="U8" s="17">
        <f>('Principal Detalhada'!H8-Secundária!I8)/O8</f>
        <v>26828.381589041095</v>
      </c>
      <c r="V8" s="17">
        <f>('Principal Detalhada'!I8-Secundária!J8)/P8</f>
        <v>20324.531506849315</v>
      </c>
      <c r="W8" s="17">
        <f>('Principal Detalhada'!J8-Secundária!K8)/Q8</f>
        <v>33413.529797260278</v>
      </c>
      <c r="X8" s="17">
        <f>('Principal Detalhada'!K8-Secundária!L8)/R8</f>
        <v>12682.507660273975</v>
      </c>
      <c r="Y8" s="16"/>
      <c r="Z8" s="17">
        <f t="shared" si="0"/>
        <v>33413.529797260278</v>
      </c>
      <c r="AA8" s="16"/>
      <c r="AB8" s="17">
        <f t="shared" si="1"/>
        <v>33413.529797260278</v>
      </c>
      <c r="AC8" s="16"/>
      <c r="AD8" s="16"/>
    </row>
    <row r="9" spans="1:30">
      <c r="B9" s="17">
        <v>10</v>
      </c>
      <c r="C9" s="17">
        <v>50</v>
      </c>
      <c r="D9" s="17">
        <v>100</v>
      </c>
      <c r="E9" s="17">
        <v>0.15</v>
      </c>
      <c r="F9" s="17">
        <v>13.299999999999999</v>
      </c>
      <c r="G9" s="16"/>
      <c r="H9" s="17">
        <f>'Principal Detalhada'!$F9*Secundária!B9/1000</f>
        <v>4804.848</v>
      </c>
      <c r="I9" s="17">
        <f>'Principal Detalhada'!$F9*Secundária!C9/1000</f>
        <v>24024.240000000002</v>
      </c>
      <c r="J9" s="17">
        <f>'Principal Detalhada'!$F9*Secundária!D9/1000</f>
        <v>48048.480000000003</v>
      </c>
      <c r="K9" s="17">
        <f>'Principal Detalhada'!$F9*Secundária!E9/1000</f>
        <v>72.072720000000004</v>
      </c>
      <c r="L9" s="17">
        <f>'Principal Detalhada'!$F9*Secundária!F9/1000</f>
        <v>6390.4478399999989</v>
      </c>
      <c r="M9" s="16"/>
      <c r="N9" s="16">
        <v>18.25</v>
      </c>
      <c r="O9" s="16">
        <v>36.5</v>
      </c>
      <c r="P9" s="16">
        <v>21.9</v>
      </c>
      <c r="Q9" s="16">
        <v>0.36499999999999999</v>
      </c>
      <c r="R9" s="16">
        <v>1.6425000000000001</v>
      </c>
      <c r="S9" s="16"/>
      <c r="T9" s="17">
        <f>('Principal Detalhada'!G9-Secundária!H9)/N9</f>
        <v>7635.1009315068495</v>
      </c>
      <c r="U9" s="17">
        <f>('Principal Detalhada'!H9-Secundária!I9)/O9</f>
        <v>7240.1819178082196</v>
      </c>
      <c r="V9" s="17">
        <f>('Principal Detalhada'!I9-Secundária!J9)/P9</f>
        <v>5484.9863013698623</v>
      </c>
      <c r="W9" s="17">
        <f>('Principal Detalhada'!J9-Secundária!K9)/Q9</f>
        <v>9017.3174794520546</v>
      </c>
      <c r="X9" s="17">
        <f>('Principal Detalhada'!K9-Secundária!L9)/R9</f>
        <v>3422.6314520547953</v>
      </c>
      <c r="Y9" s="16"/>
      <c r="Z9" s="17">
        <f t="shared" si="0"/>
        <v>9017.3174794520546</v>
      </c>
      <c r="AA9" s="16"/>
      <c r="AB9" s="17">
        <f t="shared" si="1"/>
        <v>9017.3174794520546</v>
      </c>
      <c r="AC9" s="16"/>
      <c r="AD9" s="16"/>
    </row>
    <row r="10" spans="1:30">
      <c r="B10" s="17">
        <v>10</v>
      </c>
      <c r="C10" s="17">
        <v>50</v>
      </c>
      <c r="D10" s="17">
        <v>100</v>
      </c>
      <c r="E10" s="17">
        <v>0.15</v>
      </c>
      <c r="F10" s="17">
        <v>13.299999999999999</v>
      </c>
      <c r="G10" s="16"/>
      <c r="H10" s="17">
        <f>'Principal Detalhada'!$F10*Secundária!B10/1000</f>
        <v>2535.0623999999998</v>
      </c>
      <c r="I10" s="17">
        <f>'Principal Detalhada'!$F10*Secundária!C10/1000</f>
        <v>12675.312</v>
      </c>
      <c r="J10" s="17">
        <f>'Principal Detalhada'!$F10*Secundária!D10/1000</f>
        <v>25350.624</v>
      </c>
      <c r="K10" s="17">
        <f>'Principal Detalhada'!$F10*Secundária!E10/1000</f>
        <v>38.025935999999994</v>
      </c>
      <c r="L10" s="17">
        <f>'Principal Detalhada'!$F10*Secundária!F10/1000</f>
        <v>3371.6329919999998</v>
      </c>
      <c r="M10" s="16"/>
      <c r="N10" s="16">
        <v>18.25</v>
      </c>
      <c r="O10" s="16">
        <v>36.5</v>
      </c>
      <c r="P10" s="16">
        <v>21.9</v>
      </c>
      <c r="Q10" s="16">
        <v>0.36499999999999999</v>
      </c>
      <c r="R10" s="16">
        <v>1.6425000000000001</v>
      </c>
      <c r="S10" s="16"/>
      <c r="T10" s="17">
        <f>('Principal Detalhada'!G10-Secundária!H10)/N10</f>
        <v>4028.318334246575</v>
      </c>
      <c r="U10" s="17">
        <f>('Principal Detalhada'!H10-Secundária!I10)/O10</f>
        <v>3819.9570410958895</v>
      </c>
      <c r="V10" s="17">
        <f>('Principal Detalhada'!I10-Secundária!J10)/P10</f>
        <v>2893.9068493150685</v>
      </c>
      <c r="W10" s="17">
        <f>('Principal Detalhada'!J10-Secundária!K10)/Q10</f>
        <v>4757.582860273973</v>
      </c>
      <c r="X10" s="17">
        <f>('Principal Detalhada'!K10-Secundária!L10)/R10</f>
        <v>1805.7978739726027</v>
      </c>
      <c r="Y10" s="16"/>
      <c r="Z10" s="17">
        <f t="shared" si="0"/>
        <v>4757.582860273973</v>
      </c>
      <c r="AA10" s="16"/>
      <c r="AB10" s="17">
        <f t="shared" si="1"/>
        <v>4757.582860273973</v>
      </c>
      <c r="AC10" s="16"/>
      <c r="AD10" s="16"/>
    </row>
    <row r="11" spans="1:30">
      <c r="B11" s="17">
        <v>10</v>
      </c>
      <c r="C11" s="17">
        <v>50</v>
      </c>
      <c r="D11" s="17">
        <v>100</v>
      </c>
      <c r="E11" s="17">
        <v>0.15</v>
      </c>
      <c r="F11" s="17">
        <v>13.299999999999999</v>
      </c>
      <c r="G11" s="16"/>
      <c r="H11" s="17">
        <f>'Principal Detalhada'!$F11*Secundária!B11/1000</f>
        <v>1897.3440000000001</v>
      </c>
      <c r="I11" s="17">
        <f>'Principal Detalhada'!$F11*Secundária!C11/1000</f>
        <v>9486.7199999999993</v>
      </c>
      <c r="J11" s="17">
        <f>'Principal Detalhada'!$F11*Secundária!D11/1000</f>
        <v>18973.439999999999</v>
      </c>
      <c r="K11" s="17">
        <f>'Principal Detalhada'!$F11*Secundária!E11/1000</f>
        <v>28.460159999999998</v>
      </c>
      <c r="L11" s="17">
        <f>'Principal Detalhada'!$F11*Secundária!F11/1000</f>
        <v>2523.4675199999997</v>
      </c>
      <c r="M11" s="16"/>
      <c r="N11" s="16">
        <v>18.25</v>
      </c>
      <c r="O11" s="16">
        <v>36.5</v>
      </c>
      <c r="P11" s="16">
        <v>21.9</v>
      </c>
      <c r="Q11" s="16">
        <v>0.36499999999999999</v>
      </c>
      <c r="R11" s="16">
        <v>1.6425000000000001</v>
      </c>
      <c r="S11" s="16"/>
      <c r="T11" s="17">
        <f>('Principal Detalhada'!G11-Secundária!H11)/N11</f>
        <v>3014.9575890410961</v>
      </c>
      <c r="U11" s="17">
        <f>('Principal Detalhada'!H11-Secundária!I11)/O11</f>
        <v>2859.0115068493151</v>
      </c>
      <c r="V11" s="17">
        <f>('Principal Detalhada'!I11-Secundária!J11)/P11</f>
        <v>2165.9178082191779</v>
      </c>
      <c r="W11" s="17">
        <f>('Principal Detalhada'!J11-Secundária!K11)/Q11</f>
        <v>3560.7688767123282</v>
      </c>
      <c r="X11" s="17">
        <f>('Principal Detalhada'!K11-Secundária!L11)/R11</f>
        <v>1351.532712328767</v>
      </c>
      <c r="Y11" s="16"/>
      <c r="Z11" s="17">
        <f t="shared" si="0"/>
        <v>3560.7688767123282</v>
      </c>
      <c r="AA11" s="16"/>
      <c r="AB11" s="17">
        <f t="shared" si="1"/>
        <v>3560.7688767123282</v>
      </c>
      <c r="AC11" s="16"/>
      <c r="AD11" s="16"/>
    </row>
    <row r="12" spans="1:30">
      <c r="B12" s="17">
        <v>10</v>
      </c>
      <c r="C12" s="17">
        <v>50</v>
      </c>
      <c r="D12" s="17">
        <v>100</v>
      </c>
      <c r="E12" s="17">
        <v>0.15</v>
      </c>
      <c r="F12" s="17">
        <v>13.299999999999999</v>
      </c>
      <c r="G12" s="16"/>
      <c r="H12" s="17">
        <f>'Principal Detalhada'!$F12*Secundária!B12/1000</f>
        <v>557.78399999999999</v>
      </c>
      <c r="I12" s="17">
        <f>'Principal Detalhada'!$F12*Secundária!C12/1000</f>
        <v>2788.92</v>
      </c>
      <c r="J12" s="17">
        <f>'Principal Detalhada'!$F12*Secundária!D12/1000</f>
        <v>5577.84</v>
      </c>
      <c r="K12" s="17">
        <f>'Principal Detalhada'!$F12*Secundária!E12/1000</f>
        <v>8.3667600000000011</v>
      </c>
      <c r="L12" s="17">
        <f>'Principal Detalhada'!$F12*Secundária!F12/1000</f>
        <v>741.85271999999998</v>
      </c>
      <c r="M12" s="16"/>
      <c r="N12" s="16">
        <v>18.25</v>
      </c>
      <c r="O12" s="16">
        <v>36.5</v>
      </c>
      <c r="P12" s="16">
        <v>21.9</v>
      </c>
      <c r="Q12" s="16">
        <v>0.36499999999999999</v>
      </c>
      <c r="R12" s="16">
        <v>1.6425000000000001</v>
      </c>
      <c r="S12" s="16"/>
      <c r="T12" s="17">
        <f>('Principal Detalhada'!G12-Secundária!H12)/N12</f>
        <v>886.34169863013699</v>
      </c>
      <c r="U12" s="17">
        <f>('Principal Detalhada'!H12-Secundária!I12)/O12</f>
        <v>840.4964383561645</v>
      </c>
      <c r="V12" s="17">
        <f>('Principal Detalhada'!I12-Secundária!J12)/P12</f>
        <v>636.73972602739718</v>
      </c>
      <c r="W12" s="17">
        <f>('Principal Detalhada'!J12-Secundária!K12)/Q12</f>
        <v>1046.8001095890411</v>
      </c>
      <c r="X12" s="17">
        <f>('Principal Detalhada'!K12-Secundária!L12)/R12</f>
        <v>397.3255890410959</v>
      </c>
      <c r="Y12" s="16"/>
      <c r="Z12" s="17">
        <f t="shared" si="0"/>
        <v>1046.8001095890411</v>
      </c>
      <c r="AA12" s="16"/>
      <c r="AB12" s="17">
        <f t="shared" si="1"/>
        <v>1046.8001095890411</v>
      </c>
      <c r="AC12" s="16"/>
      <c r="AD12" s="16"/>
    </row>
    <row r="13" spans="1:30">
      <c r="B13" s="17">
        <v>10</v>
      </c>
      <c r="C13" s="17">
        <v>50</v>
      </c>
      <c r="D13" s="17">
        <v>100</v>
      </c>
      <c r="E13" s="17">
        <v>0.15</v>
      </c>
      <c r="F13" s="17">
        <v>13.299999999999999</v>
      </c>
      <c r="G13" s="16"/>
      <c r="H13" s="17">
        <f>'Principal Detalhada'!$F13*Secundária!B13/1000</f>
        <v>462.03839999999997</v>
      </c>
      <c r="I13" s="17">
        <f>'Principal Detalhada'!$F13*Secundária!C13/1000</f>
        <v>2310.192</v>
      </c>
      <c r="J13" s="17">
        <f>'Principal Detalhada'!$F13*Secundária!D13/1000</f>
        <v>4620.384</v>
      </c>
      <c r="K13" s="17">
        <f>'Principal Detalhada'!$F13*Secundária!E13/1000</f>
        <v>6.9305759999999994</v>
      </c>
      <c r="L13" s="17">
        <f>'Principal Detalhada'!$F13*Secundária!F13/1000</f>
        <v>614.5110719999999</v>
      </c>
      <c r="M13" s="16"/>
      <c r="N13" s="16">
        <v>18.25</v>
      </c>
      <c r="O13" s="16">
        <v>36.5</v>
      </c>
      <c r="P13" s="16">
        <v>21.9</v>
      </c>
      <c r="Q13" s="16">
        <v>0.36499999999999999</v>
      </c>
      <c r="R13" s="16">
        <v>1.6425000000000001</v>
      </c>
      <c r="S13" s="16"/>
      <c r="T13" s="17">
        <f>('Principal Detalhada'!G13-Secundária!H13)/N13</f>
        <v>734.19800547945204</v>
      </c>
      <c r="U13" s="17">
        <f>('Principal Detalhada'!H13-Secundária!I13)/O13</f>
        <v>696.22224657534241</v>
      </c>
      <c r="V13" s="17">
        <f>('Principal Detalhada'!I13-Secundária!J13)/P13</f>
        <v>527.44109589041091</v>
      </c>
      <c r="W13" s="17">
        <f>('Principal Detalhada'!J13-Secundária!K13)/Q13</f>
        <v>867.11316164383561</v>
      </c>
      <c r="X13" s="17">
        <f>('Principal Detalhada'!K13-Secundária!L13)/R13</f>
        <v>329.12324383561651</v>
      </c>
      <c r="Y13" s="16"/>
      <c r="Z13" s="17">
        <f t="shared" si="0"/>
        <v>867.11316164383561</v>
      </c>
      <c r="AA13" s="16"/>
      <c r="AB13" s="17">
        <f t="shared" si="1"/>
        <v>867.11316164383561</v>
      </c>
      <c r="AC13" s="16"/>
      <c r="AD13" s="16"/>
    </row>
    <row r="14" spans="1:30">
      <c r="B14" s="17">
        <v>10</v>
      </c>
      <c r="C14" s="17">
        <v>50</v>
      </c>
      <c r="D14" s="17">
        <v>100</v>
      </c>
      <c r="E14" s="17">
        <v>0.15</v>
      </c>
      <c r="F14" s="17">
        <v>13.299999999999999</v>
      </c>
      <c r="G14" s="16"/>
      <c r="H14" s="17">
        <f>'Principal Detalhada'!$F14*Secundária!B14/1000</f>
        <v>2791.5552000000002</v>
      </c>
      <c r="I14" s="17">
        <f>'Principal Detalhada'!$F14*Secundária!C14/1000</f>
        <v>13957.776</v>
      </c>
      <c r="J14" s="17">
        <f>'Principal Detalhada'!$F14*Secundária!D14/1000</f>
        <v>27915.552</v>
      </c>
      <c r="K14" s="17">
        <f>'Principal Detalhada'!$F14*Secundária!E14/1000</f>
        <v>41.873328000000001</v>
      </c>
      <c r="L14" s="17">
        <f>'Principal Detalhada'!$F14*Secundária!F14/1000</f>
        <v>3712.7684159999999</v>
      </c>
      <c r="M14" s="16"/>
      <c r="N14" s="16">
        <v>18.25</v>
      </c>
      <c r="O14" s="16">
        <v>36.5</v>
      </c>
      <c r="P14" s="16">
        <v>21.9</v>
      </c>
      <c r="Q14" s="16">
        <v>0.36499999999999999</v>
      </c>
      <c r="R14" s="16">
        <v>1.6425000000000001</v>
      </c>
      <c r="S14" s="16"/>
      <c r="T14" s="17">
        <f>('Principal Detalhada'!G14-Secundária!H14)/N14</f>
        <v>2600.352789041096</v>
      </c>
      <c r="U14" s="17">
        <f>('Principal Detalhada'!H14-Secundária!I14)/O14</f>
        <v>2600.3527890410965</v>
      </c>
      <c r="V14" s="17">
        <f>('Principal Detalhada'!I14-Secundária!J14)/P14</f>
        <v>1290.6162739726028</v>
      </c>
      <c r="W14" s="17">
        <f>('Principal Detalhada'!J14-Secundária!K14)/Q14</f>
        <v>4302.0542465753433</v>
      </c>
      <c r="X14" s="17">
        <f>('Principal Detalhada'!K14-Secundária!L14)/R14</f>
        <v>926.26945753424729</v>
      </c>
      <c r="Y14" s="16"/>
      <c r="Z14" s="17">
        <f t="shared" si="0"/>
        <v>4302.0542465753433</v>
      </c>
      <c r="AA14" s="16"/>
      <c r="AB14" s="17">
        <f t="shared" si="1"/>
        <v>4302.0542465753433</v>
      </c>
      <c r="AC14" s="16"/>
      <c r="AD14" s="16"/>
    </row>
    <row r="15" spans="1:30">
      <c r="B15" s="17">
        <v>10</v>
      </c>
      <c r="C15" s="17">
        <v>50</v>
      </c>
      <c r="D15" s="17">
        <v>100</v>
      </c>
      <c r="E15" s="17">
        <v>0.15</v>
      </c>
      <c r="F15" s="17">
        <v>13.299999999999999</v>
      </c>
      <c r="G15" s="16"/>
      <c r="H15" s="17">
        <f>'Principal Detalhada'!$F15*Secundária!B15/1000</f>
        <v>6652.1231999999991</v>
      </c>
      <c r="I15" s="17">
        <f>'Principal Detalhada'!$F15*Secundária!C15/1000</f>
        <v>33260.615999999995</v>
      </c>
      <c r="J15" s="17">
        <f>'Principal Detalhada'!$F15*Secundária!D15/1000</f>
        <v>66521.231999999989</v>
      </c>
      <c r="K15" s="17">
        <f>'Principal Detalhada'!$F15*Secundária!E15/1000</f>
        <v>99.781847999999982</v>
      </c>
      <c r="L15" s="17">
        <f>'Principal Detalhada'!$F15*Secundária!F15/1000</f>
        <v>8847.3238559999991</v>
      </c>
      <c r="M15" s="16"/>
      <c r="N15" s="16">
        <v>18.25</v>
      </c>
      <c r="O15" s="16">
        <v>36.5</v>
      </c>
      <c r="P15" s="16">
        <v>21.9</v>
      </c>
      <c r="Q15" s="16">
        <v>0.36499999999999999</v>
      </c>
      <c r="R15" s="16">
        <v>1.6425000000000001</v>
      </c>
      <c r="S15" s="16"/>
      <c r="T15" s="17">
        <f>('Principal Detalhada'!G15-Secundária!H15)/N15</f>
        <v>1822.4995068493147</v>
      </c>
      <c r="U15" s="17">
        <f>('Principal Detalhada'!H15-Secundária!I15)/O15</f>
        <v>2369.2493589041096</v>
      </c>
      <c r="V15" s="17">
        <f>('Principal Detalhada'!I15-Secundária!J15)/P15</f>
        <v>-1442.812109589041</v>
      </c>
      <c r="W15" s="17">
        <f>('Principal Detalhada'!J15-Secundária!K15)/Q15</f>
        <v>8018.9978301369856</v>
      </c>
      <c r="X15" s="17">
        <f>('Principal Detalhada'!K15-Secundária!L15)/R15</f>
        <v>-323.99991232876624</v>
      </c>
      <c r="Y15" s="16"/>
      <c r="Z15" s="17">
        <f t="shared" si="0"/>
        <v>8018.9978301369856</v>
      </c>
      <c r="AA15" s="16"/>
      <c r="AB15" s="17">
        <f t="shared" si="1"/>
        <v>8018.9978301369856</v>
      </c>
      <c r="AC15" s="16"/>
      <c r="AD15" s="16"/>
    </row>
    <row r="16" spans="1:30">
      <c r="B16" s="17">
        <v>10</v>
      </c>
      <c r="C16" s="17">
        <v>50</v>
      </c>
      <c r="D16" s="17">
        <v>100</v>
      </c>
      <c r="E16" s="17">
        <v>0.15</v>
      </c>
      <c r="F16" s="17">
        <v>13.299999999999999</v>
      </c>
      <c r="G16" s="16"/>
      <c r="H16" s="17">
        <f>'Principal Detalhada'!$F16*Secundária!B16/1000</f>
        <v>10540.8</v>
      </c>
      <c r="I16" s="17">
        <f>'Principal Detalhada'!$F16*Secundária!C16/1000</f>
        <v>52704</v>
      </c>
      <c r="J16" s="17">
        <f>'Principal Detalhada'!$F16*Secundária!D16/1000</f>
        <v>105408</v>
      </c>
      <c r="K16" s="17">
        <f>'Principal Detalhada'!$F16*Secundária!E16/1000</f>
        <v>158.11199999999999</v>
      </c>
      <c r="L16" s="17">
        <f>'Principal Detalhada'!$F16*Secundária!F16/1000</f>
        <v>14019.263999999997</v>
      </c>
      <c r="M16" s="16"/>
      <c r="N16" s="16">
        <v>18.25</v>
      </c>
      <c r="O16" s="16">
        <v>36.5</v>
      </c>
      <c r="P16" s="16">
        <v>21.9</v>
      </c>
      <c r="Q16" s="16">
        <v>0.36499999999999999</v>
      </c>
      <c r="R16" s="16">
        <v>1.6425000000000001</v>
      </c>
      <c r="S16" s="16"/>
      <c r="T16" s="17">
        <f>('Principal Detalhada'!G16-Secundária!H16)/N16</f>
        <v>4868.1581213307236</v>
      </c>
      <c r="U16" s="17">
        <f>('Principal Detalhada'!H16-Secundária!I16)/O16</f>
        <v>5486.9917808219179</v>
      </c>
      <c r="V16" s="17">
        <f>('Principal Detalhada'!I16-Secundária!J16)/P16</f>
        <v>-240.6575342465751</v>
      </c>
      <c r="W16" s="17">
        <f>('Principal Detalhada'!J16-Secundária!K16)/Q16</f>
        <v>13717.479452054798</v>
      </c>
      <c r="X16" s="17">
        <f>('Principal Detalhada'!K16-Secundária!L16)/R16</f>
        <v>632.58551859100044</v>
      </c>
      <c r="Y16" s="16"/>
      <c r="Z16" s="17">
        <f t="shared" si="0"/>
        <v>13717.479452054798</v>
      </c>
      <c r="AA16" s="16"/>
      <c r="AB16" s="17">
        <f t="shared" si="1"/>
        <v>13717.479452054798</v>
      </c>
      <c r="AC16" s="16"/>
      <c r="AD16" s="16"/>
    </row>
    <row r="17" spans="2:30">
      <c r="B17" s="17">
        <v>10</v>
      </c>
      <c r="C17" s="17">
        <v>50</v>
      </c>
      <c r="D17" s="17">
        <v>100</v>
      </c>
      <c r="E17" s="17">
        <v>0.15</v>
      </c>
      <c r="F17" s="17">
        <v>13.299999999999999</v>
      </c>
      <c r="G17" s="16"/>
      <c r="H17" s="17">
        <f>'Principal Detalhada'!$F17*Secundária!B17/1000</f>
        <v>44956.512000000002</v>
      </c>
      <c r="I17" s="17">
        <f>'Principal Detalhada'!$F17*Secundária!C17/1000</f>
        <v>224782.56</v>
      </c>
      <c r="J17" s="17">
        <f>'Principal Detalhada'!$F17*Secundária!D17/1000</f>
        <v>449565.12</v>
      </c>
      <c r="K17" s="17">
        <f>'Principal Detalhada'!$F17*Secundária!E17/1000</f>
        <v>674.34768000000008</v>
      </c>
      <c r="L17" s="17">
        <f>'Principal Detalhada'!$F17*Secundária!F17/1000</f>
        <v>59792.160960000001</v>
      </c>
      <c r="M17" s="16"/>
      <c r="N17" s="16">
        <v>18.25</v>
      </c>
      <c r="O17" s="16">
        <v>36.5</v>
      </c>
      <c r="P17" s="16">
        <v>21.9</v>
      </c>
      <c r="Q17" s="16">
        <v>0.36499999999999999</v>
      </c>
      <c r="R17" s="16">
        <v>1.6425000000000001</v>
      </c>
      <c r="S17" s="16"/>
      <c r="T17" s="17">
        <f>('Principal Detalhada'!G17-Secundária!H17)/N17</f>
        <v>12316.852602739726</v>
      </c>
      <c r="U17" s="17">
        <f>('Principal Detalhada'!H17-Secundária!I17)/O17</f>
        <v>16011.908383561642</v>
      </c>
      <c r="V17" s="17">
        <f>('Principal Detalhada'!I17-Secundária!J17)/P17</f>
        <v>-9750.8416438356162</v>
      </c>
      <c r="W17" s="17">
        <f>('Principal Detalhada'!J17-Secundária!K17)/Q17</f>
        <v>54194.151452054801</v>
      </c>
      <c r="X17" s="17">
        <f>('Principal Detalhada'!K17-Secundária!L17)/R17</f>
        <v>-2189.6626849315035</v>
      </c>
      <c r="Y17" s="16"/>
      <c r="Z17" s="17">
        <f t="shared" si="0"/>
        <v>54194.151452054801</v>
      </c>
      <c r="AA17" s="16"/>
      <c r="AB17" s="17">
        <f t="shared" si="1"/>
        <v>54194.151452054801</v>
      </c>
      <c r="AC17" s="16"/>
      <c r="AD17" s="16"/>
    </row>
    <row r="18" spans="2:30">
      <c r="B18" s="17">
        <v>10</v>
      </c>
      <c r="C18" s="17">
        <v>50</v>
      </c>
      <c r="D18" s="17">
        <v>100</v>
      </c>
      <c r="E18" s="17">
        <v>0.15</v>
      </c>
      <c r="F18" s="17">
        <v>13.299999999999999</v>
      </c>
      <c r="G18" s="16"/>
      <c r="H18" s="17">
        <f>'Principal Detalhada'!$F18*Secundária!B18/1000</f>
        <v>194477.76</v>
      </c>
      <c r="I18" s="17">
        <f>'Principal Detalhada'!$F18*Secundária!C18/1000</f>
        <v>972388.8</v>
      </c>
      <c r="J18" s="17">
        <f>'Principal Detalhada'!$F18*Secundária!D18/1000</f>
        <v>1944777.6</v>
      </c>
      <c r="K18" s="17">
        <f>'Principal Detalhada'!$F18*Secundária!E18/1000</f>
        <v>2917.1664000000001</v>
      </c>
      <c r="L18" s="17">
        <f>'Principal Detalhada'!$F18*Secundária!F18/1000</f>
        <v>258655.42079999999</v>
      </c>
      <c r="M18" s="16"/>
      <c r="N18" s="16">
        <v>18.25</v>
      </c>
      <c r="O18" s="16">
        <v>36.5</v>
      </c>
      <c r="P18" s="16">
        <v>21.9</v>
      </c>
      <c r="Q18" s="16">
        <v>0.36499999999999999</v>
      </c>
      <c r="R18" s="16">
        <v>1.6425000000000001</v>
      </c>
      <c r="S18" s="16"/>
      <c r="T18" s="17">
        <f>('Principal Detalhada'!G18-Secundária!H18)/N18</f>
        <v>53281.578082191787</v>
      </c>
      <c r="U18" s="17">
        <f>('Principal Detalhada'!H18-Secundária!I18)/O18</f>
        <v>69266.051506849311</v>
      </c>
      <c r="V18" s="17">
        <f>('Principal Detalhada'!I18-Secundária!J18)/P18</f>
        <v>-42181.249315068504</v>
      </c>
      <c r="W18" s="17">
        <f>('Principal Detalhada'!J18-Secundária!K18)/Q18</f>
        <v>234438.94356164383</v>
      </c>
      <c r="X18" s="17">
        <f>('Principal Detalhada'!K18-Secundária!L18)/R18</f>
        <v>-9472.2805479451927</v>
      </c>
      <c r="Y18" s="16"/>
      <c r="Z18" s="17">
        <f t="shared" si="0"/>
        <v>234438.94356164383</v>
      </c>
      <c r="AA18" s="16"/>
      <c r="AB18" s="17">
        <f t="shared" si="1"/>
        <v>234438.94356164383</v>
      </c>
      <c r="AC18" s="16"/>
      <c r="AD18" s="16"/>
    </row>
    <row r="19" spans="2:30">
      <c r="B19" s="17">
        <v>10</v>
      </c>
      <c r="C19" s="17">
        <v>50</v>
      </c>
      <c r="D19" s="17">
        <v>100</v>
      </c>
      <c r="E19" s="17">
        <v>0.15</v>
      </c>
      <c r="F19" s="17">
        <v>13.299999999999999</v>
      </c>
      <c r="G19" s="16"/>
      <c r="H19" s="17">
        <f>'Principal Detalhada'!$F19*Secundária!B19/1000</f>
        <v>295.68</v>
      </c>
      <c r="I19" s="17">
        <f>'Principal Detalhada'!$F19*Secundária!C19/1000</f>
        <v>1478.4</v>
      </c>
      <c r="J19" s="17">
        <f>'Principal Detalhada'!$F19*Secundária!D19/1000</f>
        <v>2956.8</v>
      </c>
      <c r="K19" s="17">
        <f>'Principal Detalhada'!$F19*Secundária!E19/1000</f>
        <v>4.4352</v>
      </c>
      <c r="L19" s="17">
        <f>'Principal Detalhada'!$F19*Secundária!F19/1000</f>
        <v>393.25439999999998</v>
      </c>
      <c r="M19" s="16"/>
      <c r="N19" s="16">
        <v>18.25</v>
      </c>
      <c r="O19" s="16">
        <v>36.5</v>
      </c>
      <c r="P19" s="16">
        <v>21.9</v>
      </c>
      <c r="Q19" s="16">
        <v>0.36499999999999999</v>
      </c>
      <c r="R19" s="16">
        <v>1.6425000000000001</v>
      </c>
      <c r="S19" s="16"/>
      <c r="T19" s="17">
        <f>('Principal Detalhada'!G19-Secundária!H19)/N19</f>
        <v>372.63780821917805</v>
      </c>
      <c r="U19" s="17">
        <f>('Principal Detalhada'!H19-Secundária!I19)/O19</f>
        <v>396.94027397260277</v>
      </c>
      <c r="V19" s="17">
        <f>('Principal Detalhada'!I19-Secundária!J19)/P19</f>
        <v>337.53424657534242</v>
      </c>
      <c r="W19" s="17">
        <f>('Principal Detalhada'!J19-Secundária!K19)/Q19</f>
        <v>-12.15123287671233</v>
      </c>
      <c r="X19" s="17">
        <f>('Principal Detalhada'!K19-Secundária!L19)/R19</f>
        <v>-239.4242922374429</v>
      </c>
      <c r="Y19" s="16"/>
      <c r="Z19" s="17">
        <f t="shared" si="0"/>
        <v>396.94027397260277</v>
      </c>
      <c r="AA19" s="16"/>
      <c r="AB19" s="17">
        <f t="shared" si="1"/>
        <v>396.94027397260277</v>
      </c>
      <c r="AC19" s="16"/>
      <c r="AD19" s="16"/>
    </row>
    <row r="20" spans="2:30">
      <c r="B20" s="17">
        <v>10</v>
      </c>
      <c r="C20" s="17">
        <v>50</v>
      </c>
      <c r="D20" s="17">
        <v>100</v>
      </c>
      <c r="E20" s="17">
        <v>0.15</v>
      </c>
      <c r="F20" s="17">
        <v>13.299999999999999</v>
      </c>
      <c r="G20" s="16"/>
      <c r="H20" s="17">
        <f>'Principal Detalhada'!$F20*Secundária!B20/1000</f>
        <v>506.88</v>
      </c>
      <c r="I20" s="17">
        <f>'Principal Detalhada'!$F20*Secundária!C20/1000</f>
        <v>2534.4</v>
      </c>
      <c r="J20" s="17">
        <f>'Principal Detalhada'!$F20*Secundária!D20/1000</f>
        <v>5068.8</v>
      </c>
      <c r="K20" s="17">
        <f>'Principal Detalhada'!$F20*Secundária!E20/1000</f>
        <v>7.6032000000000002</v>
      </c>
      <c r="L20" s="17">
        <f>'Principal Detalhada'!$F20*Secundária!F20/1000</f>
        <v>674.15039999999988</v>
      </c>
      <c r="M20" s="16"/>
      <c r="N20" s="16">
        <v>18.25</v>
      </c>
      <c r="O20" s="16">
        <v>36.5</v>
      </c>
      <c r="P20" s="16">
        <v>21.9</v>
      </c>
      <c r="Q20" s="16">
        <v>0.36499999999999999</v>
      </c>
      <c r="R20" s="16">
        <v>1.6425000000000001</v>
      </c>
      <c r="S20" s="16"/>
      <c r="T20" s="17">
        <f>('Principal Detalhada'!G20-Secundária!H20)/N20</f>
        <v>638.80767123287671</v>
      </c>
      <c r="U20" s="17">
        <f>('Principal Detalhada'!H20-Secundária!I20)/O20</f>
        <v>680.46904109589036</v>
      </c>
      <c r="V20" s="17">
        <f>('Principal Detalhada'!I20-Secundária!J20)/P20</f>
        <v>578.63013698630141</v>
      </c>
      <c r="W20" s="17">
        <f>('Principal Detalhada'!J20-Secundária!K20)/Q20</f>
        <v>-20.830684931506852</v>
      </c>
      <c r="X20" s="17">
        <f>('Principal Detalhada'!K20-Secundária!L20)/R20</f>
        <v>-410.44164383561633</v>
      </c>
      <c r="Y20" s="16"/>
      <c r="Z20" s="17">
        <f t="shared" si="0"/>
        <v>680.46904109589036</v>
      </c>
      <c r="AA20" s="16"/>
      <c r="AB20" s="17">
        <f t="shared" si="1"/>
        <v>680.46904109589036</v>
      </c>
      <c r="AC20" s="16"/>
      <c r="AD20" s="16"/>
    </row>
    <row r="21" spans="2:30">
      <c r="B21" s="17">
        <v>10</v>
      </c>
      <c r="C21" s="17">
        <v>50</v>
      </c>
      <c r="D21" s="17">
        <v>100</v>
      </c>
      <c r="E21" s="17">
        <v>0.15</v>
      </c>
      <c r="F21" s="17">
        <v>13.299999999999999</v>
      </c>
      <c r="G21" s="16"/>
      <c r="H21" s="17">
        <f>'Principal Detalhada'!$F21*Secundária!B21/1000</f>
        <v>2237.2800000000002</v>
      </c>
      <c r="I21" s="17">
        <f>'Principal Detalhada'!$F21*Secundária!C21/1000</f>
        <v>11186.4</v>
      </c>
      <c r="J21" s="17">
        <f>'Principal Detalhada'!$F21*Secundária!D21/1000</f>
        <v>22372.799999999999</v>
      </c>
      <c r="K21" s="17">
        <f>'Principal Detalhada'!$F21*Secundária!E21/1000</f>
        <v>33.559199999999997</v>
      </c>
      <c r="L21" s="17">
        <f>'Principal Detalhada'!$F21*Secundária!F21/1000</f>
        <v>2975.5823999999998</v>
      </c>
      <c r="M21" s="16"/>
      <c r="N21" s="16">
        <v>18.25</v>
      </c>
      <c r="O21" s="16">
        <v>36.5</v>
      </c>
      <c r="P21" s="16">
        <v>21.9</v>
      </c>
      <c r="Q21" s="16">
        <v>0.36499999999999999</v>
      </c>
      <c r="R21" s="16">
        <v>1.6425000000000001</v>
      </c>
      <c r="S21" s="16"/>
      <c r="T21" s="17">
        <f>('Principal Detalhada'!G21-Secundária!H21)/N21</f>
        <v>-122.59068493150686</v>
      </c>
      <c r="U21" s="17">
        <f>('Principal Detalhada'!H21-Secundária!I21)/O21</f>
        <v>-306.47671232876712</v>
      </c>
      <c r="V21" s="17">
        <f>('Principal Detalhada'!I21-Secundária!J21)/P21</f>
        <v>-1021.5890410958905</v>
      </c>
      <c r="W21" s="17">
        <f>('Principal Detalhada'!J21-Secundária!K21)/Q21</f>
        <v>-91.943013698630125</v>
      </c>
      <c r="X21" s="17">
        <f>('Principal Detalhada'!K21-Secundária!L21)/R21</f>
        <v>-1811.6178995433788</v>
      </c>
      <c r="Y21" s="16"/>
      <c r="Z21" s="17">
        <f t="shared" si="0"/>
        <v>-91.943013698630125</v>
      </c>
      <c r="AA21" s="16"/>
      <c r="AB21" s="17">
        <f t="shared" si="1"/>
        <v>0</v>
      </c>
      <c r="AC21" s="16"/>
      <c r="AD21" s="16"/>
    </row>
    <row r="22" spans="2:30">
      <c r="B22" s="17">
        <v>10</v>
      </c>
      <c r="C22" s="17">
        <v>50</v>
      </c>
      <c r="D22" s="17">
        <v>100</v>
      </c>
      <c r="E22" s="17">
        <v>0.15</v>
      </c>
      <c r="F22" s="17">
        <v>13.299999999999999</v>
      </c>
      <c r="G22" s="16"/>
      <c r="H22" s="17">
        <f>'Principal Detalhada'!$F22*Secundária!B22/1000</f>
        <v>528</v>
      </c>
      <c r="I22" s="17">
        <f>'Principal Detalhada'!$F22*Secundária!C22/1000</f>
        <v>2640</v>
      </c>
      <c r="J22" s="17">
        <f>'Principal Detalhada'!$F22*Secundária!D22/1000</f>
        <v>5280</v>
      </c>
      <c r="K22" s="17">
        <f>'Principal Detalhada'!$F22*Secundária!E22/1000</f>
        <v>7.92</v>
      </c>
      <c r="L22" s="17">
        <f>'Principal Detalhada'!$F22*Secundária!F22/1000</f>
        <v>702.24</v>
      </c>
      <c r="M22" s="16"/>
      <c r="N22" s="16">
        <v>18.25</v>
      </c>
      <c r="O22" s="16">
        <v>36.5</v>
      </c>
      <c r="P22" s="16">
        <v>21.9</v>
      </c>
      <c r="Q22" s="16">
        <v>0.36499999999999999</v>
      </c>
      <c r="R22" s="16">
        <v>1.6425000000000001</v>
      </c>
      <c r="S22" s="16"/>
      <c r="T22" s="17">
        <f>('Principal Detalhada'!G22-Secundária!H22)/N22</f>
        <v>665.42465753424653</v>
      </c>
      <c r="U22" s="17">
        <f>('Principal Detalhada'!H22-Secundária!I22)/O22</f>
        <v>708.82191780821927</v>
      </c>
      <c r="V22" s="17">
        <f>('Principal Detalhada'!I22-Secundária!J22)/P22</f>
        <v>602.7397260273973</v>
      </c>
      <c r="W22" s="17">
        <f>('Principal Detalhada'!J22-Secundária!K22)/Q22</f>
        <v>-21.698630136986303</v>
      </c>
      <c r="X22" s="17">
        <f>('Principal Detalhada'!K22-Secundária!L22)/R22</f>
        <v>-427.54337899543378</v>
      </c>
      <c r="Y22" s="16"/>
      <c r="Z22" s="17">
        <f t="shared" si="0"/>
        <v>708.82191780821927</v>
      </c>
      <c r="AA22" s="16"/>
      <c r="AB22" s="17">
        <f t="shared" si="1"/>
        <v>708.82191780821927</v>
      </c>
      <c r="AC22" s="16"/>
      <c r="AD22" s="16"/>
    </row>
    <row r="23" spans="2:30">
      <c r="B23" s="17">
        <v>10</v>
      </c>
      <c r="C23" s="17">
        <v>50</v>
      </c>
      <c r="D23" s="17">
        <v>100</v>
      </c>
      <c r="E23" s="17">
        <v>0.15</v>
      </c>
      <c r="F23" s="17">
        <v>13.299999999999999</v>
      </c>
      <c r="G23" s="16"/>
      <c r="H23" s="17">
        <f>'Principal Detalhada'!$F23*Secundária!B23/1000</f>
        <v>984774.24</v>
      </c>
      <c r="I23" s="17">
        <f>'Principal Detalhada'!$F23*Secundária!C23/1000</f>
        <v>4923871.2</v>
      </c>
      <c r="J23" s="17">
        <f>'Principal Detalhada'!$F23*Secundária!D23/1000</f>
        <v>9847742.4000000004</v>
      </c>
      <c r="K23" s="17">
        <f>'Principal Detalhada'!$F23*Secundária!E23/1000</f>
        <v>14771.613599999999</v>
      </c>
      <c r="L23" s="17">
        <f>'Principal Detalhada'!$F23*Secundária!F23/1000</f>
        <v>1309749.7391999997</v>
      </c>
      <c r="M23" s="16"/>
      <c r="N23" s="16">
        <v>18.25</v>
      </c>
      <c r="O23" s="16">
        <v>36.5</v>
      </c>
      <c r="P23" s="16">
        <v>21.9</v>
      </c>
      <c r="Q23" s="16">
        <v>0.36499999999999999</v>
      </c>
      <c r="R23" s="16">
        <v>1.6425000000000001</v>
      </c>
      <c r="S23" s="16"/>
      <c r="T23" s="17">
        <f>('Principal Detalhada'!G23-Secundária!H23)/N23</f>
        <v>10792.046465753425</v>
      </c>
      <c r="U23" s="17">
        <f>('Principal Detalhada'!H23-Secundária!I23)/O23</f>
        <v>-93804.690410958909</v>
      </c>
      <c r="V23" s="17">
        <f>('Principal Detalhada'!I23-Secundária!J23)/P23</f>
        <v>-429883.18465753429</v>
      </c>
      <c r="W23" s="17">
        <f>('Principal Detalhada'!J23-Secundária!K23)/Q23</f>
        <v>760574.20931506855</v>
      </c>
      <c r="X23" s="17">
        <f>('Principal Detalhada'!K23-Secundária!L23)/R23</f>
        <v>-797412.32219178067</v>
      </c>
      <c r="Y23" s="16"/>
      <c r="Z23" s="17">
        <f t="shared" si="0"/>
        <v>760574.20931506855</v>
      </c>
      <c r="AA23" s="16"/>
      <c r="AB23" s="17">
        <f t="shared" si="1"/>
        <v>760574.20931506855</v>
      </c>
      <c r="AC23" s="16"/>
      <c r="AD23" s="16"/>
    </row>
    <row r="24" spans="2:30">
      <c r="B24" s="17">
        <v>10</v>
      </c>
      <c r="C24" s="17">
        <v>50</v>
      </c>
      <c r="D24" s="17">
        <v>100</v>
      </c>
      <c r="E24" s="17">
        <v>0.15</v>
      </c>
      <c r="F24" s="17">
        <v>13.299999999999999</v>
      </c>
      <c r="G24" s="16"/>
      <c r="H24" s="17">
        <f>'Principal Detalhada'!$F24*Secundária!B24/1000</f>
        <v>2213.5680000000002</v>
      </c>
      <c r="I24" s="17">
        <f>'Principal Detalhada'!$F24*Secundária!C24/1000</f>
        <v>11067.84</v>
      </c>
      <c r="J24" s="17">
        <f>'Principal Detalhada'!$F24*Secundária!D24/1000</f>
        <v>22135.68</v>
      </c>
      <c r="K24" s="17">
        <f>'Principal Detalhada'!$F24*Secundária!E24/1000</f>
        <v>33.203519999999997</v>
      </c>
      <c r="L24" s="17">
        <f>'Principal Detalhada'!$F24*Secundária!F24/1000</f>
        <v>2944.0454399999994</v>
      </c>
      <c r="M24" s="16"/>
      <c r="N24" s="16">
        <v>18.25</v>
      </c>
      <c r="O24" s="16">
        <v>36.5</v>
      </c>
      <c r="P24" s="16">
        <v>21.9</v>
      </c>
      <c r="Q24" s="16">
        <v>0.36499999999999999</v>
      </c>
      <c r="R24" s="16">
        <v>1.6425000000000001</v>
      </c>
      <c r="S24" s="16"/>
      <c r="T24" s="17">
        <f>('Principal Detalhada'!G24-Secundária!H24)/N24</f>
        <v>7156.1924383561636</v>
      </c>
      <c r="U24" s="17">
        <f>('Principal Detalhada'!H24-Secundária!I24)/O24</f>
        <v>8187.1693150684914</v>
      </c>
      <c r="V24" s="17">
        <f>('Principal Detalhada'!I24-Secundária!J24)/P24</f>
        <v>4851.6558904109588</v>
      </c>
      <c r="W24" s="17">
        <f>('Principal Detalhada'!J24-Secundária!K24)/Q24</f>
        <v>3547.7733698630136</v>
      </c>
      <c r="X24" s="17">
        <f>('Principal Detalhada'!K24-Secundária!L24)/R24</f>
        <v>-1792.4173150684928</v>
      </c>
      <c r="Y24" s="16"/>
      <c r="Z24" s="17">
        <f t="shared" si="0"/>
        <v>8187.1693150684914</v>
      </c>
      <c r="AA24" s="16"/>
      <c r="AB24" s="17">
        <f t="shared" si="1"/>
        <v>8187.1693150684914</v>
      </c>
      <c r="AC24" s="16"/>
      <c r="AD24" s="16"/>
    </row>
    <row r="25" spans="2:30">
      <c r="B25" s="17">
        <v>10</v>
      </c>
      <c r="C25" s="17">
        <v>50</v>
      </c>
      <c r="D25" s="17">
        <v>100</v>
      </c>
      <c r="E25" s="17">
        <v>0.15</v>
      </c>
      <c r="F25" s="17">
        <v>13.299999999999999</v>
      </c>
      <c r="G25" s="16"/>
      <c r="H25" s="17">
        <f>'Principal Detalhada'!$F25*Secundária!B25/1000</f>
        <v>1259.04</v>
      </c>
      <c r="I25" s="17">
        <f>'Principal Detalhada'!$F25*Secundária!C25/1000</f>
        <v>6295.2</v>
      </c>
      <c r="J25" s="17">
        <f>'Principal Detalhada'!$F25*Secundária!D25/1000</f>
        <v>12590.4</v>
      </c>
      <c r="K25" s="17">
        <f>'Principal Detalhada'!$F25*Secundária!E25/1000</f>
        <v>18.8856</v>
      </c>
      <c r="L25" s="17">
        <f>'Principal Detalhada'!$F25*Secundária!F25/1000</f>
        <v>1674.5231999999999</v>
      </c>
      <c r="M25" s="16"/>
      <c r="N25" s="16">
        <v>18.25</v>
      </c>
      <c r="O25" s="16">
        <v>36.5</v>
      </c>
      <c r="P25" s="16">
        <v>21.9</v>
      </c>
      <c r="Q25" s="16">
        <v>0.36499999999999999</v>
      </c>
      <c r="R25" s="16">
        <v>1.6425000000000001</v>
      </c>
      <c r="S25" s="16"/>
      <c r="T25" s="17">
        <f>('Principal Detalhada'!G25-Secundária!H25)/N25</f>
        <v>4070.321095890411</v>
      </c>
      <c r="U25" s="17">
        <f>('Principal Detalhada'!H25-Secundária!I25)/O25</f>
        <v>4656.7232876712324</v>
      </c>
      <c r="V25" s="17">
        <f>('Principal Detalhada'!I25-Secundária!J25)/P25</f>
        <v>2759.5397260273971</v>
      </c>
      <c r="W25" s="17">
        <f>('Principal Detalhada'!J25-Secundária!K25)/Q25</f>
        <v>2017.9134246575343</v>
      </c>
      <c r="X25" s="17">
        <f>('Principal Detalhada'!K25-Secundária!L25)/R25</f>
        <v>-1019.4966210045661</v>
      </c>
      <c r="Y25" s="16"/>
      <c r="Z25" s="17">
        <f t="shared" si="0"/>
        <v>4656.7232876712324</v>
      </c>
      <c r="AA25" s="16"/>
      <c r="AB25" s="17">
        <f t="shared" si="1"/>
        <v>4656.7232876712324</v>
      </c>
      <c r="AC25" s="16"/>
      <c r="AD25" s="16"/>
    </row>
    <row r="26" spans="2:30">
      <c r="B26" s="17">
        <v>10</v>
      </c>
      <c r="C26" s="17">
        <v>50</v>
      </c>
      <c r="D26" s="17">
        <v>100</v>
      </c>
      <c r="E26" s="17">
        <v>0.15</v>
      </c>
      <c r="F26" s="17">
        <v>13.299999999999999</v>
      </c>
      <c r="G26" s="16"/>
      <c r="H26" s="17">
        <f>'Principal Detalhada'!$F26*Secundária!B26/1000</f>
        <v>1843.2</v>
      </c>
      <c r="I26" s="17">
        <f>'Principal Detalhada'!$F26*Secundária!C26/1000</f>
        <v>9216</v>
      </c>
      <c r="J26" s="17">
        <f>'Principal Detalhada'!$F26*Secundária!D26/1000</f>
        <v>18432</v>
      </c>
      <c r="K26" s="17">
        <f>'Principal Detalhada'!$F26*Secundária!E26/1000</f>
        <v>27.648</v>
      </c>
      <c r="L26" s="17">
        <f>'Principal Detalhada'!$F26*Secundária!F26/1000</f>
        <v>2451.4560000000001</v>
      </c>
      <c r="M26" s="16"/>
      <c r="N26" s="16">
        <v>18.25</v>
      </c>
      <c r="O26" s="16">
        <v>36.5</v>
      </c>
      <c r="P26" s="16">
        <v>21.9</v>
      </c>
      <c r="Q26" s="16">
        <v>0.36499999999999999</v>
      </c>
      <c r="R26" s="16">
        <v>1.6425000000000001</v>
      </c>
      <c r="S26" s="16"/>
      <c r="T26" s="17">
        <f>('Principal Detalhada'!G26-Secundária!H26)/N26</f>
        <v>5958.8383561643841</v>
      </c>
      <c r="U26" s="17">
        <f>('Principal Detalhada'!H26-Secundária!I26)/O26</f>
        <v>6867.8136986301361</v>
      </c>
      <c r="V26" s="17">
        <f>('Principal Detalhada'!I26-Secundária!J26)/P26</f>
        <v>4039.8904109589039</v>
      </c>
      <c r="W26" s="17">
        <f>('Principal Detalhada'!J26-Secundária!K26)/Q26</f>
        <v>2802.6739726027399</v>
      </c>
      <c r="X26" s="17">
        <f>('Principal Detalhada'!K26-Secundária!L26)/R26</f>
        <v>-1492.5150684931507</v>
      </c>
      <c r="Y26" s="16"/>
      <c r="Z26" s="17">
        <f t="shared" si="0"/>
        <v>6867.8136986301361</v>
      </c>
      <c r="AA26" s="16"/>
      <c r="AB26" s="17">
        <f t="shared" si="1"/>
        <v>6867.8136986301361</v>
      </c>
      <c r="AC26" s="16"/>
      <c r="AD26" s="16"/>
    </row>
    <row r="27" spans="2:30">
      <c r="B27" s="17">
        <v>10</v>
      </c>
      <c r="C27" s="17">
        <v>50</v>
      </c>
      <c r="D27" s="17">
        <v>100</v>
      </c>
      <c r="E27" s="17">
        <v>0.15</v>
      </c>
      <c r="F27" s="17">
        <v>13.299999999999999</v>
      </c>
      <c r="G27" s="16"/>
      <c r="H27" s="17">
        <f>'Principal Detalhada'!$F27*Secundária!B27/1000</f>
        <v>2213.5680000000002</v>
      </c>
      <c r="I27" s="17">
        <f>'Principal Detalhada'!$F27*Secundária!C27/1000</f>
        <v>11067.84</v>
      </c>
      <c r="J27" s="17">
        <f>'Principal Detalhada'!$F27*Secundária!D27/1000</f>
        <v>22135.68</v>
      </c>
      <c r="K27" s="17">
        <f>'Principal Detalhada'!$F27*Secundária!E27/1000</f>
        <v>33.203519999999997</v>
      </c>
      <c r="L27" s="17">
        <f>'Principal Detalhada'!$F27*Secundária!F27/1000</f>
        <v>2944.0454399999994</v>
      </c>
      <c r="M27" s="16"/>
      <c r="N27" s="16">
        <v>18.25</v>
      </c>
      <c r="O27" s="16">
        <v>36.5</v>
      </c>
      <c r="P27" s="16">
        <v>21.9</v>
      </c>
      <c r="Q27" s="16">
        <v>0.36499999999999999</v>
      </c>
      <c r="R27" s="16">
        <v>1.6425000000000001</v>
      </c>
      <c r="S27" s="16"/>
      <c r="T27" s="17">
        <f>('Principal Detalhada'!G27-Secundária!H27)/N27</f>
        <v>7156.1924383561636</v>
      </c>
      <c r="U27" s="17">
        <f>('Principal Detalhada'!H27-Secundária!I27)/O27</f>
        <v>8247.8150136986296</v>
      </c>
      <c r="V27" s="17">
        <f>('Principal Detalhada'!I27-Secundária!J27)/P27</f>
        <v>4851.6558904109588</v>
      </c>
      <c r="W27" s="17">
        <f>('Principal Detalhada'!J27-Secundária!K27)/Q27</f>
        <v>2941.3163835616433</v>
      </c>
      <c r="X27" s="17">
        <f>('Principal Detalhada'!K27-Secundária!L27)/R27</f>
        <v>-1792.4173150684928</v>
      </c>
      <c r="Y27" s="16"/>
      <c r="Z27" s="17">
        <f t="shared" si="0"/>
        <v>8247.8150136986296</v>
      </c>
      <c r="AA27" s="16"/>
      <c r="AB27" s="17">
        <f t="shared" si="1"/>
        <v>8247.8150136986296</v>
      </c>
      <c r="AC27" s="16"/>
      <c r="AD27" s="16"/>
    </row>
    <row r="28" spans="2:30">
      <c r="B28" s="17">
        <v>10</v>
      </c>
      <c r="C28" s="17">
        <v>50</v>
      </c>
      <c r="D28" s="17">
        <v>100</v>
      </c>
      <c r="E28" s="17">
        <v>0.15</v>
      </c>
      <c r="F28" s="17">
        <v>13.299999999999999</v>
      </c>
      <c r="G28" s="16"/>
      <c r="H28" s="17">
        <f>'Principal Detalhada'!$F28*Secundária!B28/1000</f>
        <v>528</v>
      </c>
      <c r="I28" s="17">
        <f>'Principal Detalhada'!$F28*Secundária!C28/1000</f>
        <v>2640</v>
      </c>
      <c r="J28" s="17">
        <f>'Principal Detalhada'!$F28*Secundária!D28/1000</f>
        <v>5280</v>
      </c>
      <c r="K28" s="17">
        <f>'Principal Detalhada'!$F28*Secundária!E28/1000</f>
        <v>7.92</v>
      </c>
      <c r="L28" s="17">
        <f>'Principal Detalhada'!$F28*Secundária!F28/1000</f>
        <v>702.24</v>
      </c>
      <c r="M28" s="16"/>
      <c r="N28" s="16">
        <v>18.25</v>
      </c>
      <c r="O28" s="16">
        <v>36.5</v>
      </c>
      <c r="P28" s="16">
        <v>21.9</v>
      </c>
      <c r="Q28" s="16">
        <v>0.36499999999999999</v>
      </c>
      <c r="R28" s="16">
        <v>1.6425000000000001</v>
      </c>
      <c r="S28" s="16"/>
      <c r="T28" s="17">
        <f>('Principal Detalhada'!G28-Secundária!H28)/N28</f>
        <v>1128.3287671232877</v>
      </c>
      <c r="U28" s="17">
        <f>('Principal Detalhada'!H28-Secundária!I28)/O28</f>
        <v>2965.4794520547944</v>
      </c>
      <c r="V28" s="17">
        <f>('Principal Detalhada'!I28-Secundária!J28)/P28</f>
        <v>361.64383561643837</v>
      </c>
      <c r="W28" s="17">
        <f>('Principal Detalhada'!J28-Secundária!K28)/Q28</f>
        <v>122.95890410958906</v>
      </c>
      <c r="X28" s="17">
        <f>('Principal Detalhada'!K28-Secundária!L28)/R28</f>
        <v>-427.54337899543378</v>
      </c>
      <c r="Y28" s="16"/>
      <c r="Z28" s="17">
        <f t="shared" si="0"/>
        <v>2965.4794520547944</v>
      </c>
      <c r="AA28" s="16"/>
      <c r="AB28" s="17">
        <f t="shared" si="1"/>
        <v>2965.4794520547944</v>
      </c>
      <c r="AC28" s="16"/>
      <c r="AD28" s="16"/>
    </row>
    <row r="29" spans="2:30">
      <c r="B29" s="17">
        <v>10</v>
      </c>
      <c r="C29" s="17">
        <v>50</v>
      </c>
      <c r="D29" s="17">
        <v>100</v>
      </c>
      <c r="E29" s="17">
        <v>0.15</v>
      </c>
      <c r="F29" s="17">
        <v>13.299999999999999</v>
      </c>
      <c r="G29" s="16"/>
      <c r="H29" s="17">
        <f>'Principal Detalhada'!$F29*Secundária!B29/1000</f>
        <v>1050</v>
      </c>
      <c r="I29" s="17">
        <f>'Principal Detalhada'!$F29*Secundária!C29/1000</f>
        <v>5250</v>
      </c>
      <c r="J29" s="17">
        <f>'Principal Detalhada'!$F29*Secundária!D29/1000</f>
        <v>10500</v>
      </c>
      <c r="K29" s="17">
        <f>'Principal Detalhada'!$F29*Secundária!E29/1000</f>
        <v>15.75</v>
      </c>
      <c r="L29" s="17">
        <f>'Principal Detalhada'!$F29*Secundária!F29/1000</f>
        <v>1396.5</v>
      </c>
      <c r="M29" s="16"/>
      <c r="N29" s="16">
        <v>18.25</v>
      </c>
      <c r="O29" s="16">
        <v>36.5</v>
      </c>
      <c r="P29" s="16">
        <v>21.9</v>
      </c>
      <c r="Q29" s="16">
        <v>0.36499999999999999</v>
      </c>
      <c r="R29" s="16">
        <v>1.6425000000000001</v>
      </c>
      <c r="S29" s="16"/>
      <c r="T29" s="17">
        <f>('Principal Detalhada'!G29-Secundária!H29)/N29</f>
        <v>2589.0410958904108</v>
      </c>
      <c r="U29" s="17">
        <f>('Principal Detalhada'!H29-Secundária!I29)/O29</f>
        <v>5897.2602739726026</v>
      </c>
      <c r="V29" s="17">
        <f>('Principal Detalhada'!I29-Secundária!J29)/P29</f>
        <v>910.95890410958896</v>
      </c>
      <c r="W29" s="17">
        <f>('Principal Detalhada'!J29-Secundária!K29)/Q29</f>
        <v>417.1232876712329</v>
      </c>
      <c r="X29" s="17">
        <f>('Principal Detalhada'!K29-Secundária!L29)/R29</f>
        <v>-850.22831050228308</v>
      </c>
      <c r="Y29" s="16"/>
      <c r="Z29" s="17">
        <f t="shared" si="0"/>
        <v>5897.2602739726026</v>
      </c>
      <c r="AA29" s="16"/>
      <c r="AB29" s="17">
        <f t="shared" si="1"/>
        <v>5897.2602739726026</v>
      </c>
      <c r="AC29" s="16"/>
      <c r="AD29" s="16"/>
    </row>
    <row r="30" spans="2:30">
      <c r="B30" s="17">
        <v>10</v>
      </c>
      <c r="C30" s="17">
        <v>50</v>
      </c>
      <c r="D30" s="17">
        <v>100</v>
      </c>
      <c r="E30" s="17">
        <v>0.15</v>
      </c>
      <c r="F30" s="17">
        <v>13.299999999999999</v>
      </c>
      <c r="G30" s="16"/>
      <c r="H30" s="17">
        <f>'Principal Detalhada'!$F30*Secundária!B30/1000</f>
        <v>335.52</v>
      </c>
      <c r="I30" s="17">
        <f>'Principal Detalhada'!$F30*Secundária!C30/1000</f>
        <v>1677.6</v>
      </c>
      <c r="J30" s="17">
        <f>'Principal Detalhada'!$F30*Secundária!D30/1000</f>
        <v>3355.2</v>
      </c>
      <c r="K30" s="17">
        <f>'Principal Detalhada'!$F30*Secundária!E30/1000</f>
        <v>5.0327999999999999</v>
      </c>
      <c r="L30" s="17">
        <f>'Principal Detalhada'!$F30*Secundária!F30/1000</f>
        <v>446.24159999999995</v>
      </c>
      <c r="M30" s="16"/>
      <c r="N30" s="16">
        <v>18.25</v>
      </c>
      <c r="O30" s="16">
        <v>36.5</v>
      </c>
      <c r="P30" s="16">
        <v>21.9</v>
      </c>
      <c r="Q30" s="16">
        <v>0.36499999999999999</v>
      </c>
      <c r="R30" s="16">
        <v>1.6425000000000001</v>
      </c>
      <c r="S30" s="16"/>
      <c r="T30" s="17">
        <f>('Principal Detalhada'!G30-Secundária!H30)/N30</f>
        <v>1084.6947945205479</v>
      </c>
      <c r="U30" s="17">
        <f>('Principal Detalhada'!H30-Secundária!I30)/O30</f>
        <v>1250.1567123287671</v>
      </c>
      <c r="V30" s="17">
        <f>('Principal Detalhada'!I30-Secundária!J30)/P30</f>
        <v>735.38630136986308</v>
      </c>
      <c r="W30" s="17">
        <f>('Principal Detalhada'!J30-Secundária!K30)/Q30</f>
        <v>445.82794520547941</v>
      </c>
      <c r="X30" s="17">
        <f>('Principal Detalhada'!K30-Secundária!L30)/R30</f>
        <v>-271.68438356164381</v>
      </c>
      <c r="Y30" s="16"/>
      <c r="Z30" s="17">
        <f t="shared" si="0"/>
        <v>1250.1567123287671</v>
      </c>
      <c r="AA30" s="16"/>
      <c r="AB30" s="17">
        <f t="shared" si="1"/>
        <v>1250.1567123287671</v>
      </c>
      <c r="AC30" s="16"/>
      <c r="AD30" s="16"/>
    </row>
    <row r="31" spans="2:30">
      <c r="B31" s="17">
        <v>10</v>
      </c>
      <c r="C31" s="17">
        <v>50</v>
      </c>
      <c r="D31" s="17">
        <v>100</v>
      </c>
      <c r="E31" s="17">
        <v>0.15</v>
      </c>
      <c r="F31" s="17">
        <v>13.299999999999999</v>
      </c>
      <c r="G31" s="16"/>
      <c r="H31" s="17">
        <f>'Principal Detalhada'!$F31*Secundária!B31/1000</f>
        <v>198</v>
      </c>
      <c r="I31" s="17">
        <f>'Principal Detalhada'!$F31*Secundária!C31/1000</f>
        <v>990</v>
      </c>
      <c r="J31" s="17">
        <f>'Principal Detalhada'!$F31*Secundária!D31/1000</f>
        <v>1980</v>
      </c>
      <c r="K31" s="17">
        <f>'Principal Detalhada'!$F31*Secundária!E31/1000</f>
        <v>2.97</v>
      </c>
      <c r="L31" s="17">
        <f>'Principal Detalhada'!$F31*Secundária!F31/1000</f>
        <v>263.33999999999997</v>
      </c>
      <c r="M31" s="16"/>
      <c r="N31" s="16">
        <v>18.25</v>
      </c>
      <c r="O31" s="16">
        <v>36.5</v>
      </c>
      <c r="P31" s="16">
        <v>21.9</v>
      </c>
      <c r="Q31" s="16">
        <v>0.36499999999999999</v>
      </c>
      <c r="R31" s="16">
        <v>1.6425000000000001</v>
      </c>
      <c r="S31" s="16"/>
      <c r="T31" s="17">
        <f>('Principal Detalhada'!G31-Secundária!H31)/N31</f>
        <v>423.1232876712329</v>
      </c>
      <c r="U31" s="17">
        <f>('Principal Detalhada'!H31-Secundária!I31)/O31</f>
        <v>1112.0547945205481</v>
      </c>
      <c r="V31" s="17">
        <f>('Principal Detalhada'!I31-Secundária!J31)/P31</f>
        <v>135.61643835616439</v>
      </c>
      <c r="W31" s="17">
        <f>('Principal Detalhada'!J31-Secundária!K31)/Q31</f>
        <v>46.109589041095894</v>
      </c>
      <c r="X31" s="17">
        <f>('Principal Detalhada'!K31-Secundária!L31)/R31</f>
        <v>-160.32876712328766</v>
      </c>
      <c r="Y31" s="16"/>
      <c r="Z31" s="17">
        <f t="shared" si="0"/>
        <v>1112.0547945205481</v>
      </c>
      <c r="AA31" s="16"/>
      <c r="AB31" s="17">
        <f t="shared" si="1"/>
        <v>1112.0547945205481</v>
      </c>
      <c r="AC31" s="16"/>
      <c r="AD31" s="16"/>
    </row>
    <row r="32" spans="2:30">
      <c r="B32" s="17">
        <v>10</v>
      </c>
      <c r="C32" s="17">
        <v>50</v>
      </c>
      <c r="D32" s="17">
        <v>100</v>
      </c>
      <c r="E32" s="17">
        <v>0.15</v>
      </c>
      <c r="F32" s="17">
        <v>13.299999999999999</v>
      </c>
      <c r="G32" s="16"/>
      <c r="H32" s="17">
        <f>'Principal Detalhada'!$F32*Secundária!B32/1000</f>
        <v>98.28</v>
      </c>
      <c r="I32" s="17">
        <f>'Principal Detalhada'!$F32*Secundária!C32/1000</f>
        <v>491.4</v>
      </c>
      <c r="J32" s="17">
        <f>'Principal Detalhada'!$F32*Secundária!D32/1000</f>
        <v>982.8</v>
      </c>
      <c r="K32" s="17">
        <f>'Principal Detalhada'!$F32*Secundária!E32/1000</f>
        <v>1.4742</v>
      </c>
      <c r="L32" s="17">
        <f>'Principal Detalhada'!$F32*Secundária!F32/1000</f>
        <v>130.7124</v>
      </c>
      <c r="M32" s="16"/>
      <c r="N32" s="16">
        <v>18.25</v>
      </c>
      <c r="O32" s="16">
        <v>36.5</v>
      </c>
      <c r="P32" s="16">
        <v>21.9</v>
      </c>
      <c r="Q32" s="16">
        <v>0.36499999999999999</v>
      </c>
      <c r="R32" s="16">
        <v>1.6425000000000001</v>
      </c>
      <c r="S32" s="16"/>
      <c r="T32" s="17">
        <f>('Principal Detalhada'!G32-Secundária!H32)/N32</f>
        <v>317.72712328767125</v>
      </c>
      <c r="U32" s="17">
        <f>('Principal Detalhada'!H32-Secundária!I32)/O32</f>
        <v>366.19397260273973</v>
      </c>
      <c r="V32" s="17">
        <f>('Principal Detalhada'!I32-Secundária!J32)/P32</f>
        <v>215.40821917808219</v>
      </c>
      <c r="W32" s="17">
        <f>('Principal Detalhada'!J32-Secundária!K32)/Q32</f>
        <v>130.59123287671233</v>
      </c>
      <c r="X32" s="17">
        <f>('Principal Detalhada'!K32-Secundária!L32)/R32</f>
        <v>-79.581369863013691</v>
      </c>
      <c r="Y32" s="16"/>
      <c r="Z32" s="17">
        <f t="shared" si="0"/>
        <v>366.19397260273973</v>
      </c>
      <c r="AA32" s="16"/>
      <c r="AB32" s="17">
        <f t="shared" si="1"/>
        <v>366.19397260273973</v>
      </c>
      <c r="AC32" s="16"/>
      <c r="AD32" s="16"/>
    </row>
    <row r="33" spans="2:30">
      <c r="B33" s="17">
        <v>10</v>
      </c>
      <c r="C33" s="17">
        <v>50</v>
      </c>
      <c r="D33" s="17">
        <v>100</v>
      </c>
      <c r="E33" s="17">
        <v>0.15</v>
      </c>
      <c r="F33" s="17">
        <v>13.299999999999999</v>
      </c>
      <c r="G33" s="16"/>
      <c r="H33" s="17">
        <f>'Principal Detalhada'!$F33*Secundária!B33/1000</f>
        <v>393.30720000000002</v>
      </c>
      <c r="I33" s="17">
        <f>'Principal Detalhada'!$F33*Secundária!C33/1000</f>
        <v>1966.5360000000001</v>
      </c>
      <c r="J33" s="17">
        <f>'Principal Detalhada'!$F33*Secundária!D33/1000</f>
        <v>3933.0720000000001</v>
      </c>
      <c r="K33" s="17">
        <f>'Principal Detalhada'!$F33*Secundária!E33/1000</f>
        <v>5.8996079999999997</v>
      </c>
      <c r="L33" s="17">
        <f>'Principal Detalhada'!$F33*Secundária!F33/1000</f>
        <v>523.09857599999998</v>
      </c>
      <c r="M33" s="16"/>
      <c r="N33" s="16">
        <v>18.25</v>
      </c>
      <c r="O33" s="16">
        <v>36.5</v>
      </c>
      <c r="P33" s="16">
        <v>21.9</v>
      </c>
      <c r="Q33" s="16">
        <v>0.36499999999999999</v>
      </c>
      <c r="R33" s="16">
        <v>1.6425000000000001</v>
      </c>
      <c r="S33" s="16"/>
      <c r="T33" s="17">
        <f>('Principal Detalhada'!G33-Secundária!H33)/N33</f>
        <v>-21.551079452054797</v>
      </c>
      <c r="U33" s="17">
        <f>('Principal Detalhada'!H33-Secundária!I33)/O33</f>
        <v>-53.87769863013699</v>
      </c>
      <c r="V33" s="17">
        <f>('Principal Detalhada'!I33-Secundária!J33)/P33</f>
        <v>-179.59232876712329</v>
      </c>
      <c r="W33" s="17">
        <f>('Principal Detalhada'!J33-Secundária!K33)/Q33</f>
        <v>-16.163309589041095</v>
      </c>
      <c r="X33" s="17">
        <f>('Principal Detalhada'!K33-Secundária!L33)/R33</f>
        <v>-318.47706301369863</v>
      </c>
      <c r="Y33" s="16"/>
      <c r="Z33" s="17">
        <f t="shared" si="0"/>
        <v>-16.163309589041095</v>
      </c>
      <c r="AA33" s="16"/>
      <c r="AB33" s="17">
        <f t="shared" si="1"/>
        <v>0</v>
      </c>
      <c r="AC33" s="16"/>
      <c r="AD33" s="16"/>
    </row>
    <row r="34" spans="2:30">
      <c r="B34" s="17">
        <v>10</v>
      </c>
      <c r="C34" s="17">
        <v>50</v>
      </c>
      <c r="D34" s="17">
        <v>100</v>
      </c>
      <c r="E34" s="17">
        <v>0.15</v>
      </c>
      <c r="F34" s="17">
        <v>13.299999999999999</v>
      </c>
      <c r="G34" s="16"/>
      <c r="H34" s="17">
        <f>'Principal Detalhada'!$F34*Secundária!B34/1000</f>
        <v>472.5</v>
      </c>
      <c r="I34" s="17">
        <f>'Principal Detalhada'!$F34*Secundária!C34/1000</f>
        <v>2362.5</v>
      </c>
      <c r="J34" s="17">
        <f>'Principal Detalhada'!$F34*Secundária!D34/1000</f>
        <v>4725</v>
      </c>
      <c r="K34" s="17">
        <f>'Principal Detalhada'!$F34*Secundária!E34/1000</f>
        <v>7.0875000000000004</v>
      </c>
      <c r="L34" s="17">
        <f>'Principal Detalhada'!$F34*Secundária!F34/1000</f>
        <v>628.42499999999995</v>
      </c>
      <c r="M34" s="16"/>
      <c r="N34" s="16">
        <v>18.25</v>
      </c>
      <c r="O34" s="16">
        <v>36.5</v>
      </c>
      <c r="P34" s="16">
        <v>21.9</v>
      </c>
      <c r="Q34" s="16">
        <v>0.36499999999999999</v>
      </c>
      <c r="R34" s="16">
        <v>1.6425000000000001</v>
      </c>
      <c r="S34" s="16"/>
      <c r="T34" s="17">
        <f>('Principal Detalhada'!G34-Secundária!H34)/N34</f>
        <v>1009.7260273972603</v>
      </c>
      <c r="U34" s="17">
        <f>('Principal Detalhada'!H34-Secundária!I34)/O34</f>
        <v>2653.7671232876714</v>
      </c>
      <c r="V34" s="17">
        <f>('Principal Detalhada'!I34-Secundária!J34)/P34</f>
        <v>323.63013698630141</v>
      </c>
      <c r="W34" s="17">
        <f>('Principal Detalhada'!J34-Secundária!K34)/Q34</f>
        <v>110.03424657534248</v>
      </c>
      <c r="X34" s="17">
        <f>('Principal Detalhada'!K34-Secundária!L34)/R34</f>
        <v>-382.60273972602738</v>
      </c>
      <c r="Y34" s="16"/>
      <c r="Z34" s="17">
        <f t="shared" si="0"/>
        <v>2653.7671232876714</v>
      </c>
      <c r="AA34" s="16"/>
      <c r="AB34" s="17">
        <f t="shared" si="1"/>
        <v>2653.7671232876714</v>
      </c>
      <c r="AC34" s="16"/>
      <c r="AD34" s="16"/>
    </row>
    <row r="35" spans="2:30">
      <c r="B35" s="17">
        <v>10</v>
      </c>
      <c r="C35" s="17">
        <v>50</v>
      </c>
      <c r="D35" s="17">
        <v>100</v>
      </c>
      <c r="E35" s="17">
        <v>0.15</v>
      </c>
      <c r="F35" s="17">
        <v>13.299999999999999</v>
      </c>
      <c r="G35" s="16"/>
      <c r="H35" s="17">
        <f>'Principal Detalhada'!$F35*Secundária!B35/1000</f>
        <v>211.2</v>
      </c>
      <c r="I35" s="17">
        <f>'Principal Detalhada'!$F35*Secundária!C35/1000</f>
        <v>1056</v>
      </c>
      <c r="J35" s="17">
        <f>'Principal Detalhada'!$F35*Secundária!D35/1000</f>
        <v>2112</v>
      </c>
      <c r="K35" s="17">
        <f>'Principal Detalhada'!$F35*Secundária!E35/1000</f>
        <v>3.1680000000000001</v>
      </c>
      <c r="L35" s="17">
        <f>'Principal Detalhada'!$F35*Secundária!F35/1000</f>
        <v>280.89600000000002</v>
      </c>
      <c r="M35" s="16"/>
      <c r="N35" s="16">
        <v>18.25</v>
      </c>
      <c r="O35" s="16">
        <v>36.5</v>
      </c>
      <c r="P35" s="16">
        <v>21.9</v>
      </c>
      <c r="Q35" s="16">
        <v>0.36499999999999999</v>
      </c>
      <c r="R35" s="16">
        <v>1.6425000000000001</v>
      </c>
      <c r="S35" s="16"/>
      <c r="T35" s="17">
        <f>('Principal Detalhada'!G35-Secundária!H35)/N35</f>
        <v>-11.572602739726026</v>
      </c>
      <c r="U35" s="17">
        <f>('Principal Detalhada'!H35-Secundária!I35)/O35</f>
        <v>-28.931506849315067</v>
      </c>
      <c r="V35" s="17">
        <f>('Principal Detalhada'!I35-Secundária!J35)/P35</f>
        <v>-96.438356164383563</v>
      </c>
      <c r="W35" s="17">
        <f>('Principal Detalhada'!J35-Secundária!K35)/Q35</f>
        <v>-8.6794520547945204</v>
      </c>
      <c r="X35" s="17">
        <f>('Principal Detalhada'!K35-Secundária!L35)/R35</f>
        <v>-171.01735159817352</v>
      </c>
      <c r="Y35" s="16"/>
      <c r="Z35" s="17">
        <f t="shared" si="0"/>
        <v>-8.6794520547945204</v>
      </c>
      <c r="AA35" s="16"/>
      <c r="AB35" s="17">
        <f t="shared" si="1"/>
        <v>0</v>
      </c>
      <c r="AC35" s="16"/>
      <c r="AD35" s="16"/>
    </row>
    <row r="36" spans="2:30">
      <c r="B36" s="17">
        <v>10</v>
      </c>
      <c r="C36" s="17">
        <v>50</v>
      </c>
      <c r="D36" s="17">
        <v>100</v>
      </c>
      <c r="E36" s="17">
        <v>0.15</v>
      </c>
      <c r="F36" s="17">
        <v>13.299999999999999</v>
      </c>
      <c r="G36" s="16"/>
      <c r="H36" s="17">
        <f>'Principal Detalhada'!$F36*Secundária!B36/1000</f>
        <v>237.6</v>
      </c>
      <c r="I36" s="17">
        <f>'Principal Detalhada'!$F36*Secundária!C36/1000</f>
        <v>1188</v>
      </c>
      <c r="J36" s="17">
        <f>'Principal Detalhada'!$F36*Secundária!D36/1000</f>
        <v>2376</v>
      </c>
      <c r="K36" s="17">
        <f>'Principal Detalhada'!$F36*Secundária!E36/1000</f>
        <v>3.5640000000000001</v>
      </c>
      <c r="L36" s="17">
        <f>'Principal Detalhada'!$F36*Secundária!F36/1000</f>
        <v>316.00799999999998</v>
      </c>
      <c r="M36" s="16"/>
      <c r="N36" s="16">
        <v>18.25</v>
      </c>
      <c r="O36" s="16">
        <v>36.5</v>
      </c>
      <c r="P36" s="16">
        <v>21.9</v>
      </c>
      <c r="Q36" s="16">
        <v>0.36499999999999999</v>
      </c>
      <c r="R36" s="16">
        <v>1.6425000000000001</v>
      </c>
      <c r="S36" s="16"/>
      <c r="T36" s="17">
        <f>('Principal Detalhada'!G36-Secundária!H36)/N36</f>
        <v>507.74794520547943</v>
      </c>
      <c r="U36" s="17">
        <f>('Principal Detalhada'!H36-Secundária!I36)/O36</f>
        <v>1334.4657534246576</v>
      </c>
      <c r="V36" s="17">
        <f>('Principal Detalhada'!I36-Secundária!J36)/P36</f>
        <v>162.73972602739727</v>
      </c>
      <c r="W36" s="17">
        <f>('Principal Detalhada'!J36-Secundária!K36)/Q36</f>
        <v>55.331506849315076</v>
      </c>
      <c r="X36" s="17">
        <f>('Principal Detalhada'!K36-Secundária!L36)/R36</f>
        <v>-192.39452054794518</v>
      </c>
      <c r="Y36" s="16"/>
      <c r="Z36" s="17">
        <f t="shared" si="0"/>
        <v>1334.4657534246576</v>
      </c>
      <c r="AA36" s="16"/>
      <c r="AB36" s="17">
        <f t="shared" si="1"/>
        <v>1334.4657534246576</v>
      </c>
      <c r="AC36" s="16"/>
      <c r="AD36" s="16"/>
    </row>
    <row r="37" spans="2:30">
      <c r="B37" s="17">
        <v>10</v>
      </c>
      <c r="C37" s="17">
        <v>50</v>
      </c>
      <c r="D37" s="17">
        <v>100</v>
      </c>
      <c r="E37" s="17">
        <v>0.15</v>
      </c>
      <c r="F37" s="17">
        <v>13.299999999999999</v>
      </c>
      <c r="G37" s="16"/>
      <c r="H37" s="17">
        <f>'Principal Detalhada'!$F37*Secundária!B37/1000</f>
        <v>83.424000000000007</v>
      </c>
      <c r="I37" s="17">
        <f>'Principal Detalhada'!$F37*Secundária!C37/1000</f>
        <v>417.12</v>
      </c>
      <c r="J37" s="17">
        <f>'Principal Detalhada'!$F37*Secundária!D37/1000</f>
        <v>834.24</v>
      </c>
      <c r="K37" s="17">
        <f>'Principal Detalhada'!$F37*Secundária!E37/1000</f>
        <v>1.2513599999999998</v>
      </c>
      <c r="L37" s="17">
        <f>'Principal Detalhada'!$F37*Secundária!F37/1000</f>
        <v>110.95391999999998</v>
      </c>
      <c r="M37" s="16"/>
      <c r="N37" s="16">
        <v>18.25</v>
      </c>
      <c r="O37" s="16">
        <v>36.5</v>
      </c>
      <c r="P37" s="16">
        <v>21.9</v>
      </c>
      <c r="Q37" s="16">
        <v>0.36499999999999999</v>
      </c>
      <c r="R37" s="16">
        <v>1.6425000000000001</v>
      </c>
      <c r="S37" s="16"/>
      <c r="T37" s="17">
        <f>('Principal Detalhada'!G37-Secundária!H37)/N37</f>
        <v>178.27594520547945</v>
      </c>
      <c r="U37" s="17">
        <f>('Principal Detalhada'!H37-Secundária!I37)/O37</f>
        <v>468.54575342465756</v>
      </c>
      <c r="V37" s="17">
        <f>('Principal Detalhada'!I37-Secundária!J37)/P37</f>
        <v>57.139726027397259</v>
      </c>
      <c r="W37" s="17">
        <f>('Principal Detalhada'!J37-Secundária!K37)/Q37</f>
        <v>19.427506849315069</v>
      </c>
      <c r="X37" s="17">
        <f>('Principal Detalhada'!K37-Secundária!L37)/R37</f>
        <v>-67.551853881278518</v>
      </c>
      <c r="Y37" s="16"/>
      <c r="Z37" s="17">
        <f t="shared" si="0"/>
        <v>468.54575342465756</v>
      </c>
      <c r="AA37" s="16"/>
      <c r="AB37" s="17">
        <f t="shared" si="1"/>
        <v>468.54575342465756</v>
      </c>
      <c r="AC37" s="16"/>
      <c r="AD37" s="16"/>
    </row>
    <row r="38" spans="2:30">
      <c r="B38" s="17">
        <v>10</v>
      </c>
      <c r="C38" s="17">
        <v>50</v>
      </c>
      <c r="D38" s="17">
        <v>100</v>
      </c>
      <c r="E38" s="17">
        <v>0.15</v>
      </c>
      <c r="F38" s="17">
        <v>13.299999999999999</v>
      </c>
      <c r="G38" s="16"/>
      <c r="H38" s="17">
        <f>'Principal Detalhada'!$F38*Secundária!B38/1000</f>
        <v>7642.08</v>
      </c>
      <c r="I38" s="17">
        <f>'Principal Detalhada'!$F38*Secundária!C38/1000</f>
        <v>38210.400000000001</v>
      </c>
      <c r="J38" s="17">
        <f>'Principal Detalhada'!$F38*Secundária!D38/1000</f>
        <v>76420.800000000003</v>
      </c>
      <c r="K38" s="17">
        <f>'Principal Detalhada'!$F38*Secundária!E38/1000</f>
        <v>114.63119999999999</v>
      </c>
      <c r="L38" s="17">
        <f>'Principal Detalhada'!$F38*Secundária!F38/1000</f>
        <v>10163.966399999999</v>
      </c>
      <c r="M38" s="16"/>
      <c r="N38" s="16">
        <v>18.25</v>
      </c>
      <c r="O38" s="16">
        <v>36.5</v>
      </c>
      <c r="P38" s="16">
        <v>21.9</v>
      </c>
      <c r="Q38" s="16">
        <v>0.36499999999999999</v>
      </c>
      <c r="R38" s="16">
        <v>1.6425000000000001</v>
      </c>
      <c r="S38" s="16"/>
      <c r="T38" s="17">
        <f>('Principal Detalhada'!G38-Secundária!H38)/N38</f>
        <v>-418.7441095890411</v>
      </c>
      <c r="U38" s="17">
        <f>('Principal Detalhada'!H38-Secundária!I38)/O38</f>
        <v>-1046.8602739726027</v>
      </c>
      <c r="V38" s="17">
        <f>('Principal Detalhada'!I38-Secundária!J38)/P38</f>
        <v>-3489.5342465753429</v>
      </c>
      <c r="W38" s="17">
        <f>('Principal Detalhada'!J38-Secundária!K38)/Q38</f>
        <v>-314.05808219178078</v>
      </c>
      <c r="X38" s="17">
        <f>('Principal Detalhada'!K38-Secundária!L38)/R38</f>
        <v>-6188.1073972602735</v>
      </c>
      <c r="Y38" s="16"/>
      <c r="Z38" s="17">
        <f t="shared" si="0"/>
        <v>-314.05808219178078</v>
      </c>
      <c r="AA38" s="16"/>
      <c r="AB38" s="17">
        <f t="shared" si="1"/>
        <v>0</v>
      </c>
      <c r="AC38" s="16"/>
      <c r="AD38" s="16"/>
    </row>
    <row r="39" spans="2:30">
      <c r="B39" s="17">
        <v>10</v>
      </c>
      <c r="C39" s="17">
        <v>50</v>
      </c>
      <c r="D39" s="17">
        <v>100</v>
      </c>
      <c r="E39" s="17">
        <v>0.15</v>
      </c>
      <c r="F39" s="17">
        <v>13.299999999999999</v>
      </c>
      <c r="G39" s="16"/>
      <c r="H39" s="17">
        <f>'Principal Detalhada'!$F39*Secundária!B39/1000</f>
        <v>1321.92</v>
      </c>
      <c r="I39" s="17">
        <f>'Principal Detalhada'!$F39*Secundária!C39/1000</f>
        <v>6609.6</v>
      </c>
      <c r="J39" s="17">
        <f>'Principal Detalhada'!$F39*Secundária!D39/1000</f>
        <v>13219.2</v>
      </c>
      <c r="K39" s="17">
        <f>'Principal Detalhada'!$F39*Secundária!E39/1000</f>
        <v>19.828799999999998</v>
      </c>
      <c r="L39" s="17">
        <f>'Principal Detalhada'!$F39*Secundária!F39/1000</f>
        <v>1758.1535999999999</v>
      </c>
      <c r="M39" s="16"/>
      <c r="N39" s="16">
        <v>18.25</v>
      </c>
      <c r="O39" s="16">
        <v>36.5</v>
      </c>
      <c r="P39" s="16">
        <v>21.9</v>
      </c>
      <c r="Q39" s="16">
        <v>0.36499999999999999</v>
      </c>
      <c r="R39" s="16">
        <v>1.6425000000000001</v>
      </c>
      <c r="S39" s="16"/>
      <c r="T39" s="17">
        <f>('Principal Detalhada'!G39-Secundária!H39)/N39</f>
        <v>-72.433972602739729</v>
      </c>
      <c r="U39" s="17">
        <f>('Principal Detalhada'!H39-Secundária!I39)/O39</f>
        <v>-181.08493150684933</v>
      </c>
      <c r="V39" s="17">
        <f>('Principal Detalhada'!I39-Secundária!J39)/P39</f>
        <v>-603.61643835616451</v>
      </c>
      <c r="W39" s="17">
        <f>('Principal Detalhada'!J39-Secundária!K39)/Q39</f>
        <v>-54.325479452054786</v>
      </c>
      <c r="X39" s="17">
        <f>('Principal Detalhada'!K39-Secundária!L39)/R39</f>
        <v>-1070.4131506849315</v>
      </c>
      <c r="Y39" s="16"/>
      <c r="Z39" s="17">
        <f t="shared" si="0"/>
        <v>-54.325479452054786</v>
      </c>
      <c r="AA39" s="16"/>
      <c r="AB39" s="17">
        <f t="shared" si="1"/>
        <v>0</v>
      </c>
      <c r="AC39" s="16"/>
      <c r="AD39" s="16"/>
    </row>
    <row r="40" spans="2:30">
      <c r="B40" s="17">
        <v>10</v>
      </c>
      <c r="C40" s="17">
        <v>50</v>
      </c>
      <c r="D40" s="17">
        <v>100</v>
      </c>
      <c r="E40" s="17">
        <v>0.15</v>
      </c>
      <c r="F40" s="17">
        <v>13.299999999999999</v>
      </c>
      <c r="G40" s="16"/>
      <c r="H40" s="17">
        <f>'Principal Detalhada'!$F40*Secundária!B40/1000</f>
        <v>1218.096</v>
      </c>
      <c r="I40" s="17">
        <f>'Principal Detalhada'!$F40*Secundária!C40/1000</f>
        <v>6090.48</v>
      </c>
      <c r="J40" s="17">
        <f>'Principal Detalhada'!$F40*Secundária!D40/1000</f>
        <v>12180.96</v>
      </c>
      <c r="K40" s="17">
        <f>'Principal Detalhada'!$F40*Secundária!E40/1000</f>
        <v>18.271439999999998</v>
      </c>
      <c r="L40" s="17">
        <f>'Principal Detalhada'!$F40*Secundária!F40/1000</f>
        <v>1620.0676799999999</v>
      </c>
      <c r="M40" s="16"/>
      <c r="N40" s="16">
        <v>18.25</v>
      </c>
      <c r="O40" s="16">
        <v>36.5</v>
      </c>
      <c r="P40" s="16">
        <v>21.9</v>
      </c>
      <c r="Q40" s="16">
        <v>0.36499999999999999</v>
      </c>
      <c r="R40" s="16">
        <v>1.6425000000000001</v>
      </c>
      <c r="S40" s="16"/>
      <c r="T40" s="17">
        <f>('Principal Detalhada'!G40-Secundária!H40)/N40</f>
        <v>-66.744986301369863</v>
      </c>
      <c r="U40" s="17">
        <f>('Principal Detalhada'!H40-Secundária!I40)/O40</f>
        <v>-166.86246575342466</v>
      </c>
      <c r="V40" s="17">
        <f>('Principal Detalhada'!I40-Secundária!J40)/P40</f>
        <v>-556.20821917808223</v>
      </c>
      <c r="W40" s="17">
        <f>('Principal Detalhada'!J40-Secundária!K40)/Q40</f>
        <v>-50.058739726027397</v>
      </c>
      <c r="X40" s="17">
        <f>('Principal Detalhada'!K40-Secundária!L40)/R40</f>
        <v>-986.34257534246569</v>
      </c>
      <c r="Y40" s="16"/>
      <c r="Z40" s="17">
        <f t="shared" si="0"/>
        <v>-50.058739726027397</v>
      </c>
      <c r="AA40" s="16"/>
      <c r="AB40" s="17">
        <f t="shared" si="1"/>
        <v>0</v>
      </c>
      <c r="AC40" s="16"/>
      <c r="AD40" s="16"/>
    </row>
    <row r="41" spans="2:30">
      <c r="B41" s="17">
        <v>10</v>
      </c>
      <c r="C41" s="17">
        <v>50</v>
      </c>
      <c r="D41" s="17">
        <v>100</v>
      </c>
      <c r="E41" s="17">
        <v>0.15</v>
      </c>
      <c r="F41" s="17">
        <v>13.299999999999999</v>
      </c>
      <c r="G41" s="16"/>
      <c r="H41" s="17">
        <f>'Principal Detalhada'!$F41*Secundária!B41/1000</f>
        <v>1123.2</v>
      </c>
      <c r="I41" s="17">
        <f>'Principal Detalhada'!$F41*Secundária!C41/1000</f>
        <v>5616</v>
      </c>
      <c r="J41" s="17">
        <f>'Principal Detalhada'!$F41*Secundária!D41/1000</f>
        <v>11232</v>
      </c>
      <c r="K41" s="17">
        <f>'Principal Detalhada'!$F41*Secundária!E41/1000</f>
        <v>16.847999999999999</v>
      </c>
      <c r="L41" s="17">
        <f>'Principal Detalhada'!$F41*Secundária!F41/1000</f>
        <v>1493.8559999999998</v>
      </c>
      <c r="M41" s="16"/>
      <c r="N41" s="16">
        <v>18.25</v>
      </c>
      <c r="O41" s="16">
        <v>36.5</v>
      </c>
      <c r="P41" s="16">
        <v>21.9</v>
      </c>
      <c r="Q41" s="16">
        <v>0.36499999999999999</v>
      </c>
      <c r="R41" s="16">
        <v>1.6425000000000001</v>
      </c>
      <c r="S41" s="16"/>
      <c r="T41" s="17">
        <f>('Principal Detalhada'!G41-Secundária!H41)/N41</f>
        <v>-61.545205479452058</v>
      </c>
      <c r="U41" s="17">
        <f>('Principal Detalhada'!H41-Secundária!I41)/O41</f>
        <v>-153.86301369863014</v>
      </c>
      <c r="V41" s="17">
        <f>('Principal Detalhada'!I41-Secundária!J41)/P41</f>
        <v>-512.87671232876721</v>
      </c>
      <c r="W41" s="17">
        <f>('Principal Detalhada'!J41-Secundária!K41)/Q41</f>
        <v>-46.158904109589038</v>
      </c>
      <c r="X41" s="17">
        <f>('Principal Detalhada'!K41-Secundária!L41)/R41</f>
        <v>-909.50136986301357</v>
      </c>
      <c r="Y41" s="16"/>
      <c r="Z41" s="17">
        <f t="shared" si="0"/>
        <v>-46.158904109589038</v>
      </c>
      <c r="AA41" s="16"/>
      <c r="AB41" s="17">
        <f t="shared" si="1"/>
        <v>0</v>
      </c>
      <c r="AC41" s="16"/>
      <c r="AD41" s="16"/>
    </row>
    <row r="42" spans="2:30">
      <c r="B42" s="17">
        <v>10</v>
      </c>
      <c r="C42" s="17">
        <v>50</v>
      </c>
      <c r="D42" s="17">
        <v>100</v>
      </c>
      <c r="E42" s="17">
        <v>0.15</v>
      </c>
      <c r="F42" s="17">
        <v>13.299999999999999</v>
      </c>
      <c r="G42" s="16"/>
      <c r="H42" s="17">
        <f>'Principal Detalhada'!$F42*Secundária!B42/1000</f>
        <v>1036.8</v>
      </c>
      <c r="I42" s="17">
        <f>'Principal Detalhada'!$F42*Secundária!C42/1000</f>
        <v>5184</v>
      </c>
      <c r="J42" s="17">
        <f>'Principal Detalhada'!$F42*Secundária!D42/1000</f>
        <v>10368</v>
      </c>
      <c r="K42" s="17">
        <f>'Principal Detalhada'!$F42*Secundária!E42/1000</f>
        <v>15.552</v>
      </c>
      <c r="L42" s="17">
        <f>'Principal Detalhada'!$F42*Secundária!F42/1000</f>
        <v>1378.944</v>
      </c>
      <c r="M42" s="16"/>
      <c r="N42" s="16">
        <v>18.25</v>
      </c>
      <c r="O42" s="16">
        <v>36.5</v>
      </c>
      <c r="P42" s="16">
        <v>21.9</v>
      </c>
      <c r="Q42" s="16">
        <v>0.36499999999999999</v>
      </c>
      <c r="R42" s="16">
        <v>1.6425000000000001</v>
      </c>
      <c r="S42" s="16"/>
      <c r="T42" s="17">
        <f>('Principal Detalhada'!G42-Secundária!H42)/N42</f>
        <v>-56.810958904109583</v>
      </c>
      <c r="U42" s="17">
        <f>('Principal Detalhada'!H42-Secundária!I42)/O42</f>
        <v>-142.02739726027397</v>
      </c>
      <c r="V42" s="17">
        <f>('Principal Detalhada'!I42-Secundária!J42)/P42</f>
        <v>-473.42465753424659</v>
      </c>
      <c r="W42" s="17">
        <f>('Principal Detalhada'!J42-Secundária!K42)/Q42</f>
        <v>-42.608219178082194</v>
      </c>
      <c r="X42" s="17">
        <f>('Principal Detalhada'!K42-Secundária!L42)/R42</f>
        <v>-839.53972602739725</v>
      </c>
      <c r="Y42" s="16"/>
      <c r="Z42" s="17">
        <f t="shared" si="0"/>
        <v>-42.608219178082194</v>
      </c>
      <c r="AA42" s="16"/>
      <c r="AB42" s="17">
        <f t="shared" si="1"/>
        <v>0</v>
      </c>
      <c r="AC42" s="16"/>
      <c r="AD42" s="16"/>
    </row>
    <row r="43" spans="2:30">
      <c r="B43" s="17">
        <v>10</v>
      </c>
      <c r="C43" s="17">
        <v>50</v>
      </c>
      <c r="D43" s="17">
        <v>100</v>
      </c>
      <c r="E43" s="17">
        <v>0.15</v>
      </c>
      <c r="F43" s="17">
        <v>13.299999999999999</v>
      </c>
      <c r="G43" s="16"/>
      <c r="H43" s="17">
        <f>'Principal Detalhada'!$F43*Secundária!B43/1000</f>
        <v>779.32799999999997</v>
      </c>
      <c r="I43" s="17">
        <f>'Principal Detalhada'!$F43*Secundária!C43/1000</f>
        <v>3896.64</v>
      </c>
      <c r="J43" s="17">
        <f>'Principal Detalhada'!$F43*Secundária!D43/1000</f>
        <v>7793.28</v>
      </c>
      <c r="K43" s="17">
        <f>'Principal Detalhada'!$F43*Secundária!E43/1000</f>
        <v>11.689920000000001</v>
      </c>
      <c r="L43" s="17">
        <f>'Principal Detalhada'!$F43*Secundária!F43/1000</f>
        <v>1036.5062399999999</v>
      </c>
      <c r="M43" s="16"/>
      <c r="N43" s="16">
        <v>18.25</v>
      </c>
      <c r="O43" s="16">
        <v>36.5</v>
      </c>
      <c r="P43" s="16">
        <v>21.9</v>
      </c>
      <c r="Q43" s="16">
        <v>0.36499999999999999</v>
      </c>
      <c r="R43" s="16">
        <v>1.6425000000000001</v>
      </c>
      <c r="S43" s="16"/>
      <c r="T43" s="17">
        <f>('Principal Detalhada'!G43-Secundária!H43)/N43</f>
        <v>-42.702904109589042</v>
      </c>
      <c r="U43" s="17">
        <f>('Principal Detalhada'!H43-Secundária!I43)/O43</f>
        <v>-106.75726027397261</v>
      </c>
      <c r="V43" s="17">
        <f>('Principal Detalhada'!I43-Secundária!J43)/P43</f>
        <v>-355.85753424657537</v>
      </c>
      <c r="W43" s="17">
        <f>('Principal Detalhada'!J43-Secundária!K43)/Q43</f>
        <v>-32.027178082191782</v>
      </c>
      <c r="X43" s="17">
        <f>('Principal Detalhada'!K43-Secundária!L43)/R43</f>
        <v>-631.05402739726026</v>
      </c>
      <c r="Y43" s="16"/>
      <c r="Z43" s="17">
        <f t="shared" si="0"/>
        <v>-32.027178082191782</v>
      </c>
      <c r="AA43" s="16"/>
      <c r="AB43" s="17">
        <f t="shared" si="1"/>
        <v>0</v>
      </c>
      <c r="AC43" s="16"/>
      <c r="AD43" s="16"/>
    </row>
    <row r="44" spans="2:30">
      <c r="B44" s="17">
        <v>10</v>
      </c>
      <c r="C44" s="17">
        <v>50</v>
      </c>
      <c r="D44" s="17">
        <v>100</v>
      </c>
      <c r="E44" s="17">
        <v>0.15</v>
      </c>
      <c r="F44" s="17">
        <v>13.299999999999999</v>
      </c>
      <c r="G44" s="16"/>
      <c r="H44" s="17">
        <f>'Principal Detalhada'!$F44*Secundária!B44/1000</f>
        <v>748.8</v>
      </c>
      <c r="I44" s="17">
        <f>'Principal Detalhada'!$F44*Secundária!C44/1000</f>
        <v>3744</v>
      </c>
      <c r="J44" s="17">
        <f>'Principal Detalhada'!$F44*Secundária!D44/1000</f>
        <v>7488</v>
      </c>
      <c r="K44" s="17">
        <f>'Principal Detalhada'!$F44*Secundária!E44/1000</f>
        <v>11.231999999999999</v>
      </c>
      <c r="L44" s="17">
        <f>'Principal Detalhada'!$F44*Secundária!F44/1000</f>
        <v>995.90399999999988</v>
      </c>
      <c r="M44" s="16"/>
      <c r="N44" s="16">
        <v>18.25</v>
      </c>
      <c r="O44" s="16">
        <v>36.5</v>
      </c>
      <c r="P44" s="16">
        <v>21.9</v>
      </c>
      <c r="Q44" s="16">
        <v>0.36499999999999999</v>
      </c>
      <c r="R44" s="16">
        <v>1.6425000000000001</v>
      </c>
      <c r="S44" s="16"/>
      <c r="T44" s="17">
        <f>('Principal Detalhada'!G44-Secundária!H44)/N44</f>
        <v>-41.030136986301365</v>
      </c>
      <c r="U44" s="17">
        <f>('Principal Detalhada'!H44-Secundária!I44)/O44</f>
        <v>-102.57534246575342</v>
      </c>
      <c r="V44" s="17">
        <f>('Principal Detalhada'!I44-Secundária!J44)/P44</f>
        <v>-341.91780821917808</v>
      </c>
      <c r="W44" s="17">
        <f>('Principal Detalhada'!J44-Secundária!K44)/Q44</f>
        <v>-30.772602739726025</v>
      </c>
      <c r="X44" s="17">
        <f>('Principal Detalhada'!K44-Secundária!L44)/R44</f>
        <v>-606.33424657534238</v>
      </c>
      <c r="Y44" s="16"/>
      <c r="Z44" s="17">
        <f t="shared" si="0"/>
        <v>-30.772602739726025</v>
      </c>
      <c r="AA44" s="16"/>
      <c r="AB44" s="17">
        <f t="shared" si="1"/>
        <v>0</v>
      </c>
      <c r="AC44" s="16"/>
      <c r="AD44" s="16"/>
    </row>
    <row r="45" spans="2:30">
      <c r="B45" s="17">
        <v>10</v>
      </c>
      <c r="C45" s="17">
        <v>50</v>
      </c>
      <c r="D45" s="17">
        <v>100</v>
      </c>
      <c r="E45" s="17">
        <v>0.15</v>
      </c>
      <c r="F45" s="17">
        <v>13.299999999999999</v>
      </c>
      <c r="G45" s="16"/>
      <c r="H45" s="17">
        <f>'Principal Detalhada'!$F45*Secundária!B45/1000</f>
        <v>732</v>
      </c>
      <c r="I45" s="17">
        <f>'Principal Detalhada'!$F45*Secundária!C45/1000</f>
        <v>3660</v>
      </c>
      <c r="J45" s="17">
        <f>'Principal Detalhada'!$F45*Secundária!D45/1000</f>
        <v>7320</v>
      </c>
      <c r="K45" s="17">
        <f>'Principal Detalhada'!$F45*Secundária!E45/1000</f>
        <v>10.98</v>
      </c>
      <c r="L45" s="17">
        <f>'Principal Detalhada'!$F45*Secundária!F45/1000</f>
        <v>973.55999999999983</v>
      </c>
      <c r="M45" s="16"/>
      <c r="N45" s="16">
        <v>18.25</v>
      </c>
      <c r="O45" s="16">
        <v>36.5</v>
      </c>
      <c r="P45" s="16">
        <v>21.9</v>
      </c>
      <c r="Q45" s="16">
        <v>0.36499999999999999</v>
      </c>
      <c r="R45" s="16">
        <v>1.6425000000000001</v>
      </c>
      <c r="S45" s="16"/>
      <c r="T45" s="17">
        <f>('Principal Detalhada'!G45-Secundária!H45)/N45</f>
        <v>-40.109589041095887</v>
      </c>
      <c r="U45" s="17">
        <f>('Principal Detalhada'!H45-Secundária!I45)/O45</f>
        <v>-100.27397260273973</v>
      </c>
      <c r="V45" s="17">
        <f>('Principal Detalhada'!I45-Secundária!J45)/P45</f>
        <v>-334.2465753424658</v>
      </c>
      <c r="W45" s="17">
        <f>('Principal Detalhada'!J45-Secundária!K45)/Q45</f>
        <v>-30.082191780821919</v>
      </c>
      <c r="X45" s="17">
        <f>('Principal Detalhada'!K45-Secundária!L45)/R45</f>
        <v>-592.73059360730576</v>
      </c>
      <c r="Y45" s="16"/>
      <c r="Z45" s="17">
        <f t="shared" si="0"/>
        <v>-30.082191780821919</v>
      </c>
      <c r="AA45" s="16"/>
      <c r="AB45" s="17">
        <f t="shared" si="1"/>
        <v>0</v>
      </c>
      <c r="AC45" s="16"/>
      <c r="AD45" s="16"/>
    </row>
    <row r="46" spans="2:30">
      <c r="B46" s="17">
        <v>10</v>
      </c>
      <c r="C46" s="17">
        <v>50</v>
      </c>
      <c r="D46" s="17">
        <v>100</v>
      </c>
      <c r="E46" s="17">
        <v>0.15</v>
      </c>
      <c r="F46" s="17">
        <v>13.299999999999999</v>
      </c>
      <c r="G46" s="16"/>
      <c r="H46" s="17">
        <f>'Principal Detalhada'!$F46*Secundária!B46/1000</f>
        <v>711.36</v>
      </c>
      <c r="I46" s="17">
        <f>'Principal Detalhada'!$F46*Secundária!C46/1000</f>
        <v>3556.8</v>
      </c>
      <c r="J46" s="17">
        <f>'Principal Detalhada'!$F46*Secundária!D46/1000</f>
        <v>7113.6</v>
      </c>
      <c r="K46" s="17">
        <f>'Principal Detalhada'!$F46*Secundária!E46/1000</f>
        <v>10.670399999999999</v>
      </c>
      <c r="L46" s="17">
        <f>'Principal Detalhada'!$F46*Secundária!F46/1000</f>
        <v>946.10879999999997</v>
      </c>
      <c r="M46" s="16"/>
      <c r="N46" s="16">
        <v>18.25</v>
      </c>
      <c r="O46" s="16">
        <v>36.5</v>
      </c>
      <c r="P46" s="16">
        <v>21.9</v>
      </c>
      <c r="Q46" s="16">
        <v>0.36499999999999999</v>
      </c>
      <c r="R46" s="16">
        <v>1.6425000000000001</v>
      </c>
      <c r="S46" s="16"/>
      <c r="T46" s="17">
        <f>('Principal Detalhada'!G46-Secundária!H46)/N46</f>
        <v>-38.978630136986304</v>
      </c>
      <c r="U46" s="17">
        <f>('Principal Detalhada'!H46-Secundária!I46)/O46</f>
        <v>-97.446575342465763</v>
      </c>
      <c r="V46" s="17">
        <f>('Principal Detalhada'!I46-Secundária!J46)/P46</f>
        <v>-324.82191780821921</v>
      </c>
      <c r="W46" s="17">
        <f>('Principal Detalhada'!J46-Secundária!K46)/Q46</f>
        <v>-29.233972602739723</v>
      </c>
      <c r="X46" s="17">
        <f>('Principal Detalhada'!K46-Secundária!L46)/R46</f>
        <v>-576.01753424657534</v>
      </c>
      <c r="Y46" s="16"/>
      <c r="Z46" s="17">
        <f t="shared" si="0"/>
        <v>-29.233972602739723</v>
      </c>
      <c r="AA46" s="16"/>
      <c r="AB46" s="17">
        <f t="shared" si="1"/>
        <v>0</v>
      </c>
      <c r="AC46" s="16"/>
      <c r="AD46" s="16"/>
    </row>
    <row r="47" spans="2:30">
      <c r="B47" s="17">
        <v>10</v>
      </c>
      <c r="C47" s="17">
        <v>50</v>
      </c>
      <c r="D47" s="17">
        <v>100</v>
      </c>
      <c r="E47" s="17">
        <v>0.15</v>
      </c>
      <c r="F47" s="17">
        <v>13.299999999999999</v>
      </c>
      <c r="G47" s="16"/>
      <c r="H47" s="17">
        <f>'Principal Detalhada'!$F47*Secundária!B47/1000</f>
        <v>673.92</v>
      </c>
      <c r="I47" s="17">
        <f>'Principal Detalhada'!$F47*Secundária!C47/1000</f>
        <v>3369.6</v>
      </c>
      <c r="J47" s="17">
        <f>'Principal Detalhada'!$F47*Secundária!D47/1000</f>
        <v>6739.2</v>
      </c>
      <c r="K47" s="17">
        <f>'Principal Detalhada'!$F47*Secundária!E47/1000</f>
        <v>10.108799999999999</v>
      </c>
      <c r="L47" s="17">
        <f>'Principal Detalhada'!$F47*Secundária!F47/1000</f>
        <v>896.31359999999995</v>
      </c>
      <c r="M47" s="16"/>
      <c r="N47" s="16">
        <v>18.25</v>
      </c>
      <c r="O47" s="16">
        <v>36.5</v>
      </c>
      <c r="P47" s="16">
        <v>21.9</v>
      </c>
      <c r="Q47" s="16">
        <v>0.36499999999999999</v>
      </c>
      <c r="R47" s="16">
        <v>1.6425000000000001</v>
      </c>
      <c r="S47" s="16"/>
      <c r="T47" s="17">
        <f>('Principal Detalhada'!G47-Secundária!H47)/N47</f>
        <v>-36.927123287671229</v>
      </c>
      <c r="U47" s="17">
        <f>('Principal Detalhada'!H47-Secundária!I47)/O47</f>
        <v>-92.317808219178076</v>
      </c>
      <c r="V47" s="17">
        <f>('Principal Detalhada'!I47-Secundária!J47)/P47</f>
        <v>-307.72602739726028</v>
      </c>
      <c r="W47" s="17">
        <f>('Principal Detalhada'!J47-Secundária!K47)/Q47</f>
        <v>-27.69534246575342</v>
      </c>
      <c r="X47" s="17">
        <f>('Principal Detalhada'!K47-Secundária!L47)/R47</f>
        <v>-545.70082191780818</v>
      </c>
      <c r="Y47" s="16"/>
      <c r="Z47" s="17">
        <f t="shared" si="0"/>
        <v>-27.69534246575342</v>
      </c>
      <c r="AA47" s="16"/>
      <c r="AB47" s="17">
        <f t="shared" si="1"/>
        <v>0</v>
      </c>
      <c r="AC47" s="16"/>
      <c r="AD47" s="16"/>
    </row>
    <row r="48" spans="2:30">
      <c r="B48" s="17">
        <v>10</v>
      </c>
      <c r="C48" s="17">
        <v>50</v>
      </c>
      <c r="D48" s="17">
        <v>100</v>
      </c>
      <c r="E48" s="17">
        <v>0.15</v>
      </c>
      <c r="F48" s="17">
        <v>13.299999999999999</v>
      </c>
      <c r="G48" s="16"/>
      <c r="H48" s="17">
        <f>'Principal Detalhada'!$F48*Secundária!B48/1000</f>
        <v>617.76</v>
      </c>
      <c r="I48" s="17">
        <f>'Principal Detalhada'!$F48*Secundária!C48/1000</f>
        <v>3088.8</v>
      </c>
      <c r="J48" s="17">
        <f>'Principal Detalhada'!$F48*Secundária!D48/1000</f>
        <v>6177.6</v>
      </c>
      <c r="K48" s="17">
        <f>'Principal Detalhada'!$F48*Secundária!E48/1000</f>
        <v>9.2663999999999991</v>
      </c>
      <c r="L48" s="17">
        <f>'Principal Detalhada'!$F48*Secundária!F48/1000</f>
        <v>821.62079999999992</v>
      </c>
      <c r="M48" s="16"/>
      <c r="N48" s="16">
        <v>18.25</v>
      </c>
      <c r="O48" s="16">
        <v>36.5</v>
      </c>
      <c r="P48" s="16">
        <v>21.9</v>
      </c>
      <c r="Q48" s="16">
        <v>0.36499999999999999</v>
      </c>
      <c r="R48" s="16">
        <v>1.6425000000000001</v>
      </c>
      <c r="S48" s="16"/>
      <c r="T48" s="17">
        <f>('Principal Detalhada'!G48-Secundária!H48)/N48</f>
        <v>-33.849863013698631</v>
      </c>
      <c r="U48" s="17">
        <f>('Principal Detalhada'!H48-Secundária!I48)/O48</f>
        <v>-84.62465753424658</v>
      </c>
      <c r="V48" s="17">
        <f>('Principal Detalhada'!I48-Secundária!J48)/P48</f>
        <v>-282.08219178082197</v>
      </c>
      <c r="W48" s="17">
        <f>('Principal Detalhada'!J48-Secundária!K48)/Q48</f>
        <v>-25.387397260273971</v>
      </c>
      <c r="X48" s="17">
        <f>('Principal Detalhada'!K48-Secundária!L48)/R48</f>
        <v>-500.22575342465746</v>
      </c>
      <c r="Y48" s="16"/>
      <c r="Z48" s="17">
        <f t="shared" si="0"/>
        <v>-25.387397260273971</v>
      </c>
      <c r="AA48" s="16"/>
      <c r="AB48" s="17">
        <f t="shared" si="1"/>
        <v>0</v>
      </c>
      <c r="AC48" s="16"/>
      <c r="AD48" s="16"/>
    </row>
    <row r="49" spans="2:30">
      <c r="B49" s="17">
        <v>10</v>
      </c>
      <c r="C49" s="17">
        <v>50</v>
      </c>
      <c r="D49" s="17">
        <v>100</v>
      </c>
      <c r="E49" s="17">
        <v>0.15</v>
      </c>
      <c r="F49" s="17">
        <v>13.299999999999999</v>
      </c>
      <c r="G49" s="16"/>
      <c r="H49" s="17">
        <f>'Principal Detalhada'!$F49*Secundária!B49/1000</f>
        <v>596.16</v>
      </c>
      <c r="I49" s="17">
        <f>'Principal Detalhada'!$F49*Secundária!C49/1000</f>
        <v>2980.8</v>
      </c>
      <c r="J49" s="17">
        <f>'Principal Detalhada'!$F49*Secundária!D49/1000</f>
        <v>5961.6</v>
      </c>
      <c r="K49" s="17">
        <f>'Principal Detalhada'!$F49*Secundária!E49/1000</f>
        <v>8.9423999999999992</v>
      </c>
      <c r="L49" s="17">
        <f>'Principal Detalhada'!$F49*Secundária!F49/1000</f>
        <v>792.89279999999997</v>
      </c>
      <c r="M49" s="16"/>
      <c r="N49" s="16">
        <v>18.25</v>
      </c>
      <c r="O49" s="16">
        <v>36.5</v>
      </c>
      <c r="P49" s="16">
        <v>21.9</v>
      </c>
      <c r="Q49" s="16">
        <v>0.36499999999999999</v>
      </c>
      <c r="R49" s="16">
        <v>1.6425000000000001</v>
      </c>
      <c r="S49" s="16"/>
      <c r="T49" s="17">
        <f>('Principal Detalhada'!G49-Secundária!H49)/N49</f>
        <v>-32.666301369863014</v>
      </c>
      <c r="U49" s="17">
        <f>('Principal Detalhada'!H49-Secundária!I49)/O49</f>
        <v>-81.665753424657538</v>
      </c>
      <c r="V49" s="17">
        <f>('Principal Detalhada'!I49-Secundária!J49)/P49</f>
        <v>-272.21917808219183</v>
      </c>
      <c r="W49" s="17">
        <f>('Principal Detalhada'!J49-Secundária!K49)/Q49</f>
        <v>-24.499726027397259</v>
      </c>
      <c r="X49" s="17">
        <f>('Principal Detalhada'!K49-Secundária!L49)/R49</f>
        <v>-482.73534246575338</v>
      </c>
      <c r="Y49" s="16"/>
      <c r="Z49" s="17">
        <f t="shared" si="0"/>
        <v>-24.499726027397259</v>
      </c>
      <c r="AA49" s="16"/>
      <c r="AB49" s="17">
        <f t="shared" si="1"/>
        <v>0</v>
      </c>
      <c r="AC49" s="16"/>
      <c r="AD49" s="16"/>
    </row>
    <row r="50" spans="2:30">
      <c r="B50" s="17">
        <v>10</v>
      </c>
      <c r="C50" s="17">
        <v>50</v>
      </c>
      <c r="D50" s="17">
        <v>100</v>
      </c>
      <c r="E50" s="17">
        <v>0.15</v>
      </c>
      <c r="F50" s="17">
        <v>13.299999999999999</v>
      </c>
      <c r="G50" s="16"/>
      <c r="H50" s="17">
        <f>'Principal Detalhada'!$F50*Secundária!B50/1000</f>
        <v>339.48288000000002</v>
      </c>
      <c r="I50" s="17">
        <f>'Principal Detalhada'!$F50*Secundária!C50/1000</f>
        <v>1697.4143999999999</v>
      </c>
      <c r="J50" s="17">
        <f>'Principal Detalhada'!$F50*Secundária!D50/1000</f>
        <v>3394.8287999999998</v>
      </c>
      <c r="K50" s="17">
        <f>'Principal Detalhada'!$F50*Secundária!E50/1000</f>
        <v>5.0922431999999995</v>
      </c>
      <c r="L50" s="17">
        <f>'Principal Detalhada'!$F50*Secundária!F50/1000</f>
        <v>451.51223039999996</v>
      </c>
      <c r="M50" s="16"/>
      <c r="N50" s="16">
        <v>18.25</v>
      </c>
      <c r="O50" s="16">
        <v>36.5</v>
      </c>
      <c r="P50" s="16">
        <v>21.9</v>
      </c>
      <c r="Q50" s="16">
        <v>0.36499999999999999</v>
      </c>
      <c r="R50" s="16">
        <v>1.6425000000000001</v>
      </c>
      <c r="S50" s="16"/>
      <c r="T50" s="17">
        <f>('Principal Detalhada'!G50-Secundária!H50)/N50</f>
        <v>-18.601801643835618</v>
      </c>
      <c r="U50" s="17">
        <f>('Principal Detalhada'!H50-Secundária!I50)/O50</f>
        <v>-46.504504109589035</v>
      </c>
      <c r="V50" s="17">
        <f>('Principal Detalhada'!I50-Secundária!J50)/P50</f>
        <v>-155.01501369863013</v>
      </c>
      <c r="W50" s="17">
        <f>('Principal Detalhada'!J50-Secundária!K50)/Q50</f>
        <v>-13.951351232876711</v>
      </c>
      <c r="X50" s="17">
        <f>('Principal Detalhada'!K50-Secundária!L50)/R50</f>
        <v>-274.89329095890406</v>
      </c>
      <c r="Y50" s="16"/>
      <c r="Z50" s="17">
        <f t="shared" si="0"/>
        <v>-13.951351232876711</v>
      </c>
      <c r="AA50" s="16"/>
      <c r="AB50" s="17">
        <f t="shared" si="1"/>
        <v>0</v>
      </c>
      <c r="AC50" s="16"/>
      <c r="AD50" s="16"/>
    </row>
    <row r="51" spans="2:30">
      <c r="B51" s="17">
        <v>10</v>
      </c>
      <c r="C51" s="17">
        <v>50</v>
      </c>
      <c r="D51" s="17">
        <v>100</v>
      </c>
      <c r="E51" s="17">
        <v>0.15</v>
      </c>
      <c r="F51" s="17">
        <v>13.299999999999999</v>
      </c>
      <c r="G51" s="16"/>
      <c r="H51" s="17">
        <f>'Principal Detalhada'!$F51*Secundária!B51/1000</f>
        <v>259.2</v>
      </c>
      <c r="I51" s="17">
        <f>'Principal Detalhada'!$F51*Secundária!C51/1000</f>
        <v>1296</v>
      </c>
      <c r="J51" s="17">
        <f>'Principal Detalhada'!$F51*Secundária!D51/1000</f>
        <v>2592</v>
      </c>
      <c r="K51" s="17">
        <f>'Principal Detalhada'!$F51*Secundária!E51/1000</f>
        <v>3.8879999999999999</v>
      </c>
      <c r="L51" s="17">
        <f>'Principal Detalhada'!$F51*Secundária!F51/1000</f>
        <v>344.73599999999999</v>
      </c>
      <c r="M51" s="16"/>
      <c r="N51" s="16">
        <v>18.25</v>
      </c>
      <c r="O51" s="16">
        <v>36.5</v>
      </c>
      <c r="P51" s="16">
        <v>21.9</v>
      </c>
      <c r="Q51" s="16">
        <v>0.36499999999999999</v>
      </c>
      <c r="R51" s="16">
        <v>1.6425000000000001</v>
      </c>
      <c r="S51" s="16"/>
      <c r="T51" s="17">
        <f>('Principal Detalhada'!G51-Secundária!H51)/N51</f>
        <v>-14.202739726027396</v>
      </c>
      <c r="U51" s="17">
        <f>('Principal Detalhada'!H51-Secundária!I51)/O51</f>
        <v>-35.506849315068493</v>
      </c>
      <c r="V51" s="17">
        <f>('Principal Detalhada'!I51-Secundária!J51)/P51</f>
        <v>-118.35616438356165</v>
      </c>
      <c r="W51" s="17">
        <f>('Principal Detalhada'!J51-Secundária!K51)/Q51</f>
        <v>-10.652054794520549</v>
      </c>
      <c r="X51" s="17">
        <f>('Principal Detalhada'!K51-Secundária!L51)/R51</f>
        <v>-209.88493150684931</v>
      </c>
      <c r="Y51" s="16"/>
      <c r="Z51" s="17">
        <f t="shared" si="0"/>
        <v>-10.652054794520549</v>
      </c>
      <c r="AA51" s="16"/>
      <c r="AB51" s="17">
        <f t="shared" si="1"/>
        <v>0</v>
      </c>
      <c r="AC51" s="16"/>
      <c r="AD51" s="16"/>
    </row>
    <row r="52" spans="2:30">
      <c r="B52" s="17">
        <v>10</v>
      </c>
      <c r="C52" s="17">
        <v>50</v>
      </c>
      <c r="D52" s="17">
        <v>100</v>
      </c>
      <c r="E52" s="17">
        <v>0.15</v>
      </c>
      <c r="F52" s="17">
        <v>13.299999999999999</v>
      </c>
      <c r="G52" s="16"/>
      <c r="H52" s="17">
        <f>'Principal Detalhada'!$F52*Secundária!B52/1000</f>
        <v>255.36</v>
      </c>
      <c r="I52" s="17">
        <f>'Principal Detalhada'!$F52*Secundária!C52/1000</f>
        <v>1276.8</v>
      </c>
      <c r="J52" s="17">
        <f>'Principal Detalhada'!$F52*Secundária!D52/1000</f>
        <v>2553.6</v>
      </c>
      <c r="K52" s="17">
        <f>'Principal Detalhada'!$F52*Secundária!E52/1000</f>
        <v>3.8303999999999996</v>
      </c>
      <c r="L52" s="17">
        <f>'Principal Detalhada'!$F52*Secundária!F52/1000</f>
        <v>339.62880000000001</v>
      </c>
      <c r="M52" s="16"/>
      <c r="N52" s="16">
        <v>18.25</v>
      </c>
      <c r="O52" s="16">
        <v>36.5</v>
      </c>
      <c r="P52" s="16">
        <v>21.9</v>
      </c>
      <c r="Q52" s="16">
        <v>0.36499999999999999</v>
      </c>
      <c r="R52" s="16">
        <v>1.6425000000000001</v>
      </c>
      <c r="S52" s="16"/>
      <c r="T52" s="17">
        <f>('Principal Detalhada'!G52-Secundária!H52)/N52</f>
        <v>-13.992328767123288</v>
      </c>
      <c r="U52" s="17">
        <f>('Principal Detalhada'!H52-Secundária!I52)/O52</f>
        <v>-34.980821917808221</v>
      </c>
      <c r="V52" s="17">
        <f>('Principal Detalhada'!I52-Secundária!J52)/P52</f>
        <v>-116.60273972602739</v>
      </c>
      <c r="W52" s="17">
        <f>('Principal Detalhada'!J52-Secundária!K52)/Q52</f>
        <v>-10.494246575342466</v>
      </c>
      <c r="X52" s="17">
        <f>('Principal Detalhada'!K52-Secundária!L52)/R52</f>
        <v>-206.77552511415524</v>
      </c>
      <c r="Y52" s="16"/>
      <c r="Z52" s="17">
        <f t="shared" si="0"/>
        <v>-10.494246575342466</v>
      </c>
      <c r="AA52" s="16"/>
      <c r="AB52" s="17">
        <f t="shared" si="1"/>
        <v>0</v>
      </c>
      <c r="AC52" s="16"/>
      <c r="AD52" s="16"/>
    </row>
    <row r="53" spans="2:30">
      <c r="B53" s="17">
        <v>10</v>
      </c>
      <c r="C53" s="17">
        <v>50</v>
      </c>
      <c r="D53" s="17">
        <v>100</v>
      </c>
      <c r="E53" s="17">
        <v>0.15</v>
      </c>
      <c r="F53" s="17">
        <v>13.299999999999999</v>
      </c>
      <c r="G53" s="16"/>
      <c r="H53" s="17">
        <f>'Principal Detalhada'!$F53*Secundária!B53/1000</f>
        <v>101.376</v>
      </c>
      <c r="I53" s="17">
        <f>'Principal Detalhada'!$F53*Secundária!C53/1000</f>
        <v>506.88</v>
      </c>
      <c r="J53" s="17">
        <f>'Principal Detalhada'!$F53*Secundária!D53/1000</f>
        <v>1013.76</v>
      </c>
      <c r="K53" s="17">
        <f>'Principal Detalhada'!$F53*Secundária!E53/1000</f>
        <v>1.52064</v>
      </c>
      <c r="L53" s="17">
        <f>'Principal Detalhada'!$F53*Secundária!F53/1000</f>
        <v>134.83007999999998</v>
      </c>
      <c r="M53" s="16"/>
      <c r="N53" s="16">
        <v>18.25</v>
      </c>
      <c r="O53" s="16">
        <v>36.5</v>
      </c>
      <c r="P53" s="16">
        <v>21.9</v>
      </c>
      <c r="Q53" s="16">
        <v>0.36499999999999999</v>
      </c>
      <c r="R53" s="16">
        <v>1.6425000000000001</v>
      </c>
      <c r="S53" s="16"/>
      <c r="T53" s="17">
        <f>('Principal Detalhada'!G53-Secundária!H53)/N53</f>
        <v>-5.554849315068493</v>
      </c>
      <c r="U53" s="17">
        <f>('Principal Detalhada'!H53-Secundária!I53)/O53</f>
        <v>-13.887123287671233</v>
      </c>
      <c r="V53" s="17">
        <f>('Principal Detalhada'!I53-Secundária!J53)/P53</f>
        <v>-46.290410958904111</v>
      </c>
      <c r="W53" s="17">
        <f>('Principal Detalhada'!J53-Secundária!K53)/Q53</f>
        <v>-4.1661369863013702</v>
      </c>
      <c r="X53" s="17">
        <f>('Principal Detalhada'!K53-Secundária!L53)/R53</f>
        <v>-82.088328767123272</v>
      </c>
      <c r="Y53" s="16"/>
      <c r="Z53" s="17">
        <f t="shared" si="0"/>
        <v>-4.1661369863013702</v>
      </c>
      <c r="AA53" s="16"/>
      <c r="AB53" s="17">
        <f t="shared" si="1"/>
        <v>0</v>
      </c>
      <c r="AC53" s="16"/>
      <c r="AD53" s="16"/>
    </row>
    <row r="54" spans="2:30">
      <c r="B54" s="17">
        <v>10</v>
      </c>
      <c r="C54" s="17">
        <v>50</v>
      </c>
      <c r="D54" s="17">
        <v>100</v>
      </c>
      <c r="E54" s="17">
        <v>0.15</v>
      </c>
      <c r="F54" s="17">
        <v>13.299999999999999</v>
      </c>
      <c r="G54" s="16"/>
      <c r="H54" s="17">
        <f>'Principal Detalhada'!$F54*Secundária!B54/1000</f>
        <v>85.76</v>
      </c>
      <c r="I54" s="17">
        <f>'Principal Detalhada'!$F54*Secundária!C54/1000</f>
        <v>428.8</v>
      </c>
      <c r="J54" s="17">
        <f>'Principal Detalhada'!$F54*Secundária!D54/1000</f>
        <v>857.6</v>
      </c>
      <c r="K54" s="17">
        <f>'Principal Detalhada'!$F54*Secundária!E54/1000</f>
        <v>1.2863999999999998</v>
      </c>
      <c r="L54" s="17">
        <f>'Principal Detalhada'!$F54*Secundária!F54/1000</f>
        <v>114.06079999999999</v>
      </c>
      <c r="M54" s="16"/>
      <c r="N54" s="16">
        <v>18.25</v>
      </c>
      <c r="O54" s="16">
        <v>36.5</v>
      </c>
      <c r="P54" s="16">
        <v>21.9</v>
      </c>
      <c r="Q54" s="16">
        <v>0.36499999999999999</v>
      </c>
      <c r="R54" s="16">
        <v>1.6425000000000001</v>
      </c>
      <c r="S54" s="16"/>
      <c r="T54" s="17">
        <f>('Principal Detalhada'!G54-Secundária!H54)/N54</f>
        <v>-4.6991780821917812</v>
      </c>
      <c r="U54" s="17">
        <f>('Principal Detalhada'!H54-Secundária!I54)/O54</f>
        <v>-11.747945205479452</v>
      </c>
      <c r="V54" s="17">
        <f>('Principal Detalhada'!I54-Secundária!J54)/P54</f>
        <v>-39.159817351598178</v>
      </c>
      <c r="W54" s="17">
        <f>('Principal Detalhada'!J54-Secundária!K54)/Q54</f>
        <v>-3.5243835616438353</v>
      </c>
      <c r="X54" s="17">
        <f>('Principal Detalhada'!K54-Secundária!L54)/R54</f>
        <v>-69.443409436834088</v>
      </c>
      <c r="Y54" s="16"/>
      <c r="Z54" s="17">
        <f t="shared" si="0"/>
        <v>-3.5243835616438353</v>
      </c>
      <c r="AA54" s="16"/>
      <c r="AB54" s="17">
        <f t="shared" si="1"/>
        <v>0</v>
      </c>
      <c r="AC54" s="16"/>
      <c r="AD54" s="16"/>
    </row>
    <row r="55" spans="2:30">
      <c r="B55" s="17">
        <v>10</v>
      </c>
      <c r="C55" s="17">
        <v>50</v>
      </c>
      <c r="D55" s="17">
        <v>100</v>
      </c>
      <c r="E55" s="17">
        <v>0.15</v>
      </c>
      <c r="F55" s="17">
        <v>13.299999999999999</v>
      </c>
      <c r="G55" s="16"/>
      <c r="H55" s="17">
        <f>'Principal Detalhada'!$F55*Secundária!B55/1000</f>
        <v>66169.872000000003</v>
      </c>
      <c r="I55" s="17">
        <f>'Principal Detalhada'!$F55*Secundária!C55/1000</f>
        <v>330849.36</v>
      </c>
      <c r="J55" s="17">
        <f>'Principal Detalhada'!$F55*Secundária!D55/1000</f>
        <v>661698.72</v>
      </c>
      <c r="K55" s="17">
        <f>'Principal Detalhada'!$F55*Secundária!E55/1000</f>
        <v>992.54807999999991</v>
      </c>
      <c r="L55" s="17">
        <f>'Principal Detalhada'!$F55*Secundária!F55/1000</f>
        <v>88005.929759999985</v>
      </c>
      <c r="M55" s="16"/>
      <c r="N55" s="16">
        <v>18.25</v>
      </c>
      <c r="O55" s="16">
        <v>36.5</v>
      </c>
      <c r="P55" s="16">
        <v>21.9</v>
      </c>
      <c r="Q55" s="16">
        <v>0.36499999999999999</v>
      </c>
      <c r="R55" s="16">
        <v>1.6425000000000001</v>
      </c>
      <c r="S55" s="16"/>
      <c r="T55" s="17">
        <f>('Principal Detalhada'!G55-Secundária!H55)/N55</f>
        <v>61637.688986301371</v>
      </c>
      <c r="U55" s="17">
        <f>('Principal Detalhada'!H55-Secundária!I55)/O55</f>
        <v>61637.688986301386</v>
      </c>
      <c r="V55" s="17">
        <f>('Principal Detalhada'!I55-Secundária!J55)/P55</f>
        <v>30592.235342465752</v>
      </c>
      <c r="W55" s="17">
        <f>('Principal Detalhada'!J55-Secundária!K55)/Q55</f>
        <v>101974.11780821921</v>
      </c>
      <c r="X55" s="17">
        <f>('Principal Detalhada'!K55-Secundária!L55)/R55</f>
        <v>21955.90882191783</v>
      </c>
      <c r="Y55" s="16"/>
      <c r="Z55" s="17">
        <f t="shared" si="0"/>
        <v>101974.11780821921</v>
      </c>
      <c r="AA55" s="16"/>
      <c r="AB55" s="17">
        <f t="shared" si="1"/>
        <v>101974.11780821921</v>
      </c>
      <c r="AC55" s="16"/>
      <c r="AD55" s="16"/>
    </row>
    <row r="56" spans="2:30">
      <c r="B56" s="17">
        <v>10</v>
      </c>
      <c r="C56" s="17">
        <v>50</v>
      </c>
      <c r="D56" s="17">
        <v>100</v>
      </c>
      <c r="E56" s="17">
        <v>0.15</v>
      </c>
      <c r="F56" s="17">
        <v>13.299999999999999</v>
      </c>
      <c r="G56" s="16"/>
      <c r="H56" s="17">
        <f>'Principal Detalhada'!$F56*Secundária!B56/1000</f>
        <v>189473.51519999999</v>
      </c>
      <c r="I56" s="17">
        <f>'Principal Detalhada'!$F56*Secundária!C56/1000</f>
        <v>947367.576</v>
      </c>
      <c r="J56" s="17">
        <f>'Principal Detalhada'!$F56*Secundária!D56/1000</f>
        <v>1894735.152</v>
      </c>
      <c r="K56" s="17">
        <f>'Principal Detalhada'!$F56*Secundária!E56/1000</f>
        <v>2842.1027279999998</v>
      </c>
      <c r="L56" s="17">
        <f>'Principal Detalhada'!$F56*Secundária!F56/1000</f>
        <v>251999.77521599995</v>
      </c>
      <c r="M56" s="16"/>
      <c r="N56" s="16">
        <v>18.25</v>
      </c>
      <c r="O56" s="16">
        <v>36.5</v>
      </c>
      <c r="P56" s="16">
        <v>21.9</v>
      </c>
      <c r="Q56" s="16">
        <v>0.36499999999999999</v>
      </c>
      <c r="R56" s="16">
        <v>1.6425000000000001</v>
      </c>
      <c r="S56" s="16"/>
      <c r="T56" s="17">
        <f>('Principal Detalhada'!G56-Secundária!H56)/N56</f>
        <v>269934.87096986303</v>
      </c>
      <c r="U56" s="17">
        <f>('Principal Detalhada'!H56-Secundária!I56)/O56</f>
        <v>269934.87096986303</v>
      </c>
      <c r="V56" s="17">
        <f>('Principal Detalhada'!I56-Secundária!J56)/P56</f>
        <v>173035.17369863013</v>
      </c>
      <c r="W56" s="17">
        <f>('Principal Detalhada'!J56-Secundária!K56)/Q56</f>
        <v>303676.72984109586</v>
      </c>
      <c r="X56" s="17">
        <f>('Principal Detalhada'!K56-Secundária!L56)/R56</f>
        <v>77289.044252054809</v>
      </c>
      <c r="Y56" s="16"/>
      <c r="Z56" s="17">
        <f t="shared" si="0"/>
        <v>303676.72984109586</v>
      </c>
      <c r="AA56" s="16"/>
      <c r="AB56" s="17">
        <f t="shared" si="1"/>
        <v>303676.72984109586</v>
      </c>
      <c r="AC56" s="16"/>
      <c r="AD56" s="16"/>
    </row>
    <row r="57" spans="2:30">
      <c r="B57" s="17">
        <v>10</v>
      </c>
      <c r="C57" s="17">
        <v>50</v>
      </c>
      <c r="D57" s="17">
        <v>100</v>
      </c>
      <c r="E57" s="17">
        <v>0.15</v>
      </c>
      <c r="F57" s="17">
        <v>13.299999999999999</v>
      </c>
      <c r="G57" s="16"/>
      <c r="H57" s="17">
        <f>'Principal Detalhada'!$F57*Secundária!B57/1000</f>
        <v>7975.8720000000003</v>
      </c>
      <c r="I57" s="17">
        <f>'Principal Detalhada'!$F57*Secundária!C57/1000</f>
        <v>39879.360000000001</v>
      </c>
      <c r="J57" s="17">
        <f>'Principal Detalhada'!$F57*Secundária!D57/1000</f>
        <v>79758.720000000001</v>
      </c>
      <c r="K57" s="17">
        <f>'Principal Detalhada'!$F57*Secundária!E57/1000</f>
        <v>119.63807999999999</v>
      </c>
      <c r="L57" s="17">
        <f>'Principal Detalhada'!$F57*Secundária!F57/1000</f>
        <v>10607.909759999999</v>
      </c>
      <c r="M57" s="16"/>
      <c r="N57" s="16">
        <v>18.25</v>
      </c>
      <c r="O57" s="16">
        <v>36.5</v>
      </c>
      <c r="P57" s="16">
        <v>21.9</v>
      </c>
      <c r="Q57" s="16">
        <v>0.36499999999999999</v>
      </c>
      <c r="R57" s="16">
        <v>1.6425000000000001</v>
      </c>
      <c r="S57" s="16"/>
      <c r="T57" s="17">
        <f>('Principal Detalhada'!G57-Secundária!H57)/N57</f>
        <v>3683.5729784735804</v>
      </c>
      <c r="U57" s="17">
        <f>('Principal Detalhada'!H57-Secundária!I57)/O57</f>
        <v>4151.8237808219183</v>
      </c>
      <c r="V57" s="17">
        <f>('Principal Detalhada'!I57-Secundária!J57)/P57</f>
        <v>-182.09753424657544</v>
      </c>
      <c r="W57" s="17">
        <f>('Principal Detalhada'!J57-Secundária!K57)/Q57</f>
        <v>10379.559452054795</v>
      </c>
      <c r="X57" s="17">
        <f>('Principal Detalhada'!K57-Secundária!L57)/R57</f>
        <v>478.65637573385641</v>
      </c>
      <c r="Y57" s="16"/>
      <c r="Z57" s="17">
        <f t="shared" si="0"/>
        <v>10379.559452054795</v>
      </c>
      <c r="AA57" s="16"/>
      <c r="AB57" s="17">
        <f t="shared" si="1"/>
        <v>10379.559452054795</v>
      </c>
      <c r="AC57" s="16"/>
      <c r="AD57" s="16"/>
    </row>
    <row r="58" spans="2:30">
      <c r="B58" s="17">
        <v>10</v>
      </c>
      <c r="C58" s="17">
        <v>50</v>
      </c>
      <c r="D58" s="17">
        <v>100</v>
      </c>
      <c r="E58" s="17">
        <v>0.15</v>
      </c>
      <c r="F58" s="17">
        <v>13.299999999999999</v>
      </c>
      <c r="G58" s="16"/>
      <c r="H58" s="17">
        <f>'Principal Detalhada'!$F58*Secundária!B58/1000</f>
        <v>6362.2512000000006</v>
      </c>
      <c r="I58" s="17">
        <f>'Principal Detalhada'!$F58*Secundária!C58/1000</f>
        <v>31811.256000000001</v>
      </c>
      <c r="J58" s="17">
        <f>'Principal Detalhada'!$F58*Secundária!D58/1000</f>
        <v>63622.512000000002</v>
      </c>
      <c r="K58" s="17">
        <f>'Principal Detalhada'!$F58*Secundária!E58/1000</f>
        <v>95.433768000000001</v>
      </c>
      <c r="L58" s="17">
        <f>'Principal Detalhada'!$F58*Secundária!F58/1000</f>
        <v>8461.7940959999996</v>
      </c>
      <c r="M58" s="16"/>
      <c r="N58" s="16">
        <v>18.25</v>
      </c>
      <c r="O58" s="16">
        <v>36.5</v>
      </c>
      <c r="P58" s="16">
        <v>21.9</v>
      </c>
      <c r="Q58" s="16">
        <v>0.36499999999999999</v>
      </c>
      <c r="R58" s="16">
        <v>1.6425000000000001</v>
      </c>
      <c r="S58" s="16"/>
      <c r="T58" s="17">
        <f>('Principal Detalhada'!G58-Secundária!H58)/N58</f>
        <v>5926.4805698630134</v>
      </c>
      <c r="U58" s="17">
        <f>('Principal Detalhada'!H58-Secundária!I58)/O58</f>
        <v>5926.4805698630144</v>
      </c>
      <c r="V58" s="17">
        <f>('Principal Detalhada'!I58-Secundária!J58)/P58</f>
        <v>2941.451753424657</v>
      </c>
      <c r="W58" s="17">
        <f>('Principal Detalhada'!J58-Secundária!K58)/Q58</f>
        <v>9804.839178082193</v>
      </c>
      <c r="X58" s="17">
        <f>('Principal Detalhada'!K58-Secundária!L58)/R58</f>
        <v>2111.0666082191792</v>
      </c>
      <c r="Y58" s="16"/>
      <c r="Z58" s="17">
        <f t="shared" si="0"/>
        <v>9804.839178082193</v>
      </c>
      <c r="AA58" s="16"/>
      <c r="AB58" s="17">
        <f t="shared" si="1"/>
        <v>9804.839178082193</v>
      </c>
      <c r="AC58" s="16"/>
      <c r="AD58" s="16"/>
    </row>
    <row r="59" spans="2:30">
      <c r="B59" s="17">
        <v>10</v>
      </c>
      <c r="C59" s="17">
        <v>50</v>
      </c>
      <c r="D59" s="17">
        <v>100</v>
      </c>
      <c r="E59" s="17">
        <v>0.15</v>
      </c>
      <c r="F59" s="17">
        <v>13.299999999999999</v>
      </c>
      <c r="G59" s="16"/>
      <c r="H59" s="17">
        <f>'Principal Detalhada'!$F59*Secundária!B59/1000</f>
        <v>72887.523840000009</v>
      </c>
      <c r="I59" s="17">
        <f>'Principal Detalhada'!$F59*Secundária!C59/1000</f>
        <v>364437.61920000002</v>
      </c>
      <c r="J59" s="17">
        <f>'Principal Detalhada'!$F59*Secundária!D59/1000</f>
        <v>728875.23840000003</v>
      </c>
      <c r="K59" s="17">
        <f>'Principal Detalhada'!$F59*Secundária!E59/1000</f>
        <v>1093.3128575999999</v>
      </c>
      <c r="L59" s="17">
        <f>'Principal Detalhada'!$F59*Secundária!F59/1000</f>
        <v>96940.406707199989</v>
      </c>
      <c r="M59" s="16"/>
      <c r="N59" s="16">
        <v>18.25</v>
      </c>
      <c r="O59" s="16">
        <v>36.5</v>
      </c>
      <c r="P59" s="16">
        <v>21.9</v>
      </c>
      <c r="Q59" s="16">
        <v>0.36499999999999999</v>
      </c>
      <c r="R59" s="16">
        <v>1.6425000000000001</v>
      </c>
      <c r="S59" s="16"/>
      <c r="T59" s="17">
        <f>('Principal Detalhada'!G59-Secundária!H59)/N59</f>
        <v>115821.27075945206</v>
      </c>
      <c r="U59" s="17">
        <f>('Principal Detalhada'!H59-Secundária!I59)/O59</f>
        <v>109830.51537534247</v>
      </c>
      <c r="V59" s="17">
        <f>('Principal Detalhada'!I59-Secundária!J59)/P59</f>
        <v>83204.935890410939</v>
      </c>
      <c r="W59" s="17">
        <f>('Principal Detalhada'!J59-Secundária!K59)/Q59</f>
        <v>136788.91460383561</v>
      </c>
      <c r="X59" s="17">
        <f>('Principal Detalhada'!K59-Secundária!L59)/R59</f>
        <v>51919.879995616451</v>
      </c>
      <c r="Y59" s="16"/>
      <c r="Z59" s="17">
        <f t="shared" si="0"/>
        <v>136788.91460383561</v>
      </c>
      <c r="AA59" s="16"/>
      <c r="AB59" s="17">
        <f t="shared" si="1"/>
        <v>136788.91460383561</v>
      </c>
      <c r="AC59" s="16"/>
      <c r="AD59" s="16"/>
    </row>
    <row r="60" spans="2:30">
      <c r="B60" s="17">
        <v>10</v>
      </c>
      <c r="C60" s="17">
        <v>50</v>
      </c>
      <c r="D60" s="17">
        <v>100</v>
      </c>
      <c r="E60" s="17">
        <v>0.15</v>
      </c>
      <c r="F60" s="17">
        <v>13.299999999999999</v>
      </c>
      <c r="G60" s="16"/>
      <c r="H60" s="17">
        <f>'Principal Detalhada'!$F60*Secundária!B60/1000</f>
        <v>63411.573020000003</v>
      </c>
      <c r="I60" s="17">
        <f>'Principal Detalhada'!$F60*Secundária!C60/1000</f>
        <v>317057.8651</v>
      </c>
      <c r="J60" s="17">
        <f>'Principal Detalhada'!$F60*Secundária!D60/1000</f>
        <v>634115.73019999999</v>
      </c>
      <c r="K60" s="17">
        <f>'Principal Detalhada'!$F60*Secundária!E60/1000</f>
        <v>951.17359529999987</v>
      </c>
      <c r="L60" s="17">
        <f>'Principal Detalhada'!$F60*Secundária!F60/1000</f>
        <v>84337.392116599993</v>
      </c>
      <c r="M60" s="16"/>
      <c r="N60" s="16">
        <v>18.25</v>
      </c>
      <c r="O60" s="16">
        <v>36.5</v>
      </c>
      <c r="P60" s="16">
        <v>21.9</v>
      </c>
      <c r="Q60" s="16">
        <v>0.36499999999999999</v>
      </c>
      <c r="R60" s="16">
        <v>1.6425000000000001</v>
      </c>
      <c r="S60" s="16"/>
      <c r="T60" s="17">
        <f>('Principal Detalhada'!G60-Secundária!H60)/N60</f>
        <v>100763.59548383561</v>
      </c>
      <c r="U60" s="17">
        <f>('Principal Detalhada'!H60-Secundária!I60)/O60</f>
        <v>95551.685372602733</v>
      </c>
      <c r="V60" s="17">
        <f>('Principal Detalhada'!I60-Secundária!J60)/P60</f>
        <v>72387.640433789944</v>
      </c>
      <c r="W60" s="17">
        <f>('Principal Detalhada'!J60-Secundária!K60)/Q60</f>
        <v>119005.2808731507</v>
      </c>
      <c r="X60" s="17">
        <f>('Principal Detalhada'!K60-Secundária!L60)/R60</f>
        <v>45169.887630684949</v>
      </c>
      <c r="Y60" s="16"/>
      <c r="Z60" s="17">
        <f t="shared" si="0"/>
        <v>119005.2808731507</v>
      </c>
      <c r="AA60" s="16"/>
      <c r="AB60" s="17">
        <f t="shared" si="1"/>
        <v>119005.2808731507</v>
      </c>
      <c r="AC60" s="16"/>
      <c r="AD60" s="16"/>
    </row>
    <row r="61" spans="2:30">
      <c r="B61" s="17">
        <v>10</v>
      </c>
      <c r="C61" s="17">
        <v>50</v>
      </c>
      <c r="D61" s="17">
        <v>100</v>
      </c>
      <c r="E61" s="17">
        <v>0.15</v>
      </c>
      <c r="F61" s="17">
        <v>13.299999999999999</v>
      </c>
      <c r="G61" s="16"/>
      <c r="H61" s="17">
        <f>'Principal Detalhada'!$F61*Secundária!B61/1000</f>
        <v>62232.883200000004</v>
      </c>
      <c r="I61" s="17">
        <f>'Principal Detalhada'!$F61*Secundária!C61/1000</f>
        <v>311164.41600000003</v>
      </c>
      <c r="J61" s="17">
        <f>'Principal Detalhada'!$F61*Secundária!D61/1000</f>
        <v>622328.83200000005</v>
      </c>
      <c r="K61" s="17">
        <f>'Principal Detalhada'!$F61*Secundária!E61/1000</f>
        <v>933.49324799999999</v>
      </c>
      <c r="L61" s="17">
        <f>'Principal Detalhada'!$F61*Secundária!F61/1000</f>
        <v>82769.734656000001</v>
      </c>
      <c r="M61" s="16"/>
      <c r="N61" s="16">
        <v>18.25</v>
      </c>
      <c r="O61" s="16">
        <v>36.5</v>
      </c>
      <c r="P61" s="16">
        <v>21.9</v>
      </c>
      <c r="Q61" s="16">
        <v>0.36499999999999999</v>
      </c>
      <c r="R61" s="16">
        <v>1.6425000000000001</v>
      </c>
      <c r="S61" s="16"/>
      <c r="T61" s="17">
        <f>('Principal Detalhada'!G61-Secundária!H61)/N61</f>
        <v>98890.608920547951</v>
      </c>
      <c r="U61" s="17">
        <f>('Principal Detalhada'!H61-Secundária!I61)/O61</f>
        <v>93775.577424657531</v>
      </c>
      <c r="V61" s="17">
        <f>('Principal Detalhada'!I61-Secundária!J61)/P61</f>
        <v>71042.104109589054</v>
      </c>
      <c r="W61" s="17">
        <f>('Principal Detalhada'!J61-Secundária!K61)/Q61</f>
        <v>116793.2191561644</v>
      </c>
      <c r="X61" s="17">
        <f>('Principal Detalhada'!K61-Secundária!L61)/R61</f>
        <v>44330.27296438357</v>
      </c>
      <c r="Y61" s="16"/>
      <c r="Z61" s="17">
        <f t="shared" si="0"/>
        <v>116793.2191561644</v>
      </c>
      <c r="AA61" s="16"/>
      <c r="AB61" s="17">
        <f t="shared" si="1"/>
        <v>116793.2191561644</v>
      </c>
      <c r="AC61" s="16"/>
      <c r="AD61" s="16"/>
    </row>
    <row r="62" spans="2:30">
      <c r="B62" s="17">
        <v>10</v>
      </c>
      <c r="C62" s="17">
        <v>50</v>
      </c>
      <c r="D62" s="17">
        <v>100</v>
      </c>
      <c r="E62" s="17">
        <v>0.15</v>
      </c>
      <c r="F62" s="17">
        <v>13.299999999999999</v>
      </c>
      <c r="G62" s="16"/>
      <c r="H62" s="17">
        <f>'Principal Detalhada'!$F62*Secundária!B62/1000</f>
        <v>55614.314879999998</v>
      </c>
      <c r="I62" s="17">
        <f>'Principal Detalhada'!$F62*Secundária!C62/1000</f>
        <v>278071.57439999998</v>
      </c>
      <c r="J62" s="17">
        <f>'Principal Detalhada'!$F62*Secundária!D62/1000</f>
        <v>556143.14879999997</v>
      </c>
      <c r="K62" s="17">
        <f>'Principal Detalhada'!$F62*Secundária!E62/1000</f>
        <v>834.21472319999998</v>
      </c>
      <c r="L62" s="17">
        <f>'Principal Detalhada'!$F62*Secundária!F62/1000</f>
        <v>73967.038790399994</v>
      </c>
      <c r="M62" s="16"/>
      <c r="N62" s="16">
        <v>18.25</v>
      </c>
      <c r="O62" s="16">
        <v>36.5</v>
      </c>
      <c r="P62" s="16">
        <v>21.9</v>
      </c>
      <c r="Q62" s="16">
        <v>0.36499999999999999</v>
      </c>
      <c r="R62" s="16">
        <v>1.6425000000000001</v>
      </c>
      <c r="S62" s="16"/>
      <c r="T62" s="17">
        <f>('Principal Detalhada'!G62-Secundária!H62)/N62</f>
        <v>88373.431864109589</v>
      </c>
      <c r="U62" s="17">
        <f>('Principal Detalhada'!H62-Secundária!I62)/O62</f>
        <v>83802.392284931513</v>
      </c>
      <c r="V62" s="17">
        <f>('Principal Detalhada'!I62-Secundária!J62)/P62</f>
        <v>63486.660821917809</v>
      </c>
      <c r="W62" s="17">
        <f>('Principal Detalhada'!J62-Secundária!K62)/Q62</f>
        <v>104372.07039123288</v>
      </c>
      <c r="X62" s="17">
        <f>('Principal Detalhada'!K62-Secundária!L62)/R62</f>
        <v>39615.676352876711</v>
      </c>
      <c r="Y62" s="16"/>
      <c r="Z62" s="17">
        <f t="shared" si="0"/>
        <v>104372.07039123288</v>
      </c>
      <c r="AA62" s="16"/>
      <c r="AB62" s="17">
        <f t="shared" si="1"/>
        <v>104372.07039123288</v>
      </c>
      <c r="AC62" s="16"/>
      <c r="AD62" s="16"/>
    </row>
    <row r="63" spans="2:30">
      <c r="B63" s="17">
        <v>10</v>
      </c>
      <c r="C63" s="17">
        <v>50</v>
      </c>
      <c r="D63" s="17">
        <v>100</v>
      </c>
      <c r="E63" s="17">
        <v>0.15</v>
      </c>
      <c r="F63" s="17">
        <v>13.299999999999999</v>
      </c>
      <c r="G63" s="16"/>
      <c r="H63" s="17">
        <f>'Principal Detalhada'!$F63*Secundária!B63/1000</f>
        <v>52714.540799999995</v>
      </c>
      <c r="I63" s="17">
        <f>'Principal Detalhada'!$F63*Secundária!C63/1000</f>
        <v>263572.70400000003</v>
      </c>
      <c r="J63" s="17">
        <f>'Principal Detalhada'!$F63*Secundária!D63/1000</f>
        <v>527145.40800000005</v>
      </c>
      <c r="K63" s="17">
        <f>'Principal Detalhada'!$F63*Secundária!E63/1000</f>
        <v>790.71811200000002</v>
      </c>
      <c r="L63" s="17">
        <f>'Principal Detalhada'!$F63*Secundária!F63/1000</f>
        <v>70110.339263999995</v>
      </c>
      <c r="M63" s="16"/>
      <c r="N63" s="16">
        <v>18.25</v>
      </c>
      <c r="O63" s="16">
        <v>36.5</v>
      </c>
      <c r="P63" s="16">
        <v>21.9</v>
      </c>
      <c r="Q63" s="16">
        <v>0.36499999999999999</v>
      </c>
      <c r="R63" s="16">
        <v>1.6425000000000001</v>
      </c>
      <c r="S63" s="16"/>
      <c r="T63" s="17">
        <f>('Principal Detalhada'!G63-Secundária!H63)/N63</f>
        <v>83765.571682191774</v>
      </c>
      <c r="U63" s="17">
        <f>('Principal Detalhada'!H63-Secundária!I63)/O63</f>
        <v>79432.869698630137</v>
      </c>
      <c r="V63" s="17">
        <f>('Principal Detalhada'!I63-Secundária!J63)/P63</f>
        <v>60176.416438356158</v>
      </c>
      <c r="W63" s="17">
        <f>('Principal Detalhada'!J63-Secundária!K63)/Q63</f>
        <v>98930.028624657527</v>
      </c>
      <c r="X63" s="17">
        <f>('Principal Detalhada'!K63-Secundária!L63)/R63</f>
        <v>37550.083857534257</v>
      </c>
      <c r="Y63" s="16"/>
      <c r="Z63" s="17">
        <f t="shared" si="0"/>
        <v>98930.028624657527</v>
      </c>
      <c r="AA63" s="16"/>
      <c r="AB63" s="17">
        <f t="shared" si="1"/>
        <v>98930.028624657527</v>
      </c>
      <c r="AC63" s="16"/>
      <c r="AD63" s="16"/>
    </row>
    <row r="64" spans="2:30">
      <c r="B64" s="17">
        <v>10</v>
      </c>
      <c r="C64" s="17">
        <v>50</v>
      </c>
      <c r="D64" s="17">
        <v>100</v>
      </c>
      <c r="E64" s="17">
        <v>0.15</v>
      </c>
      <c r="F64" s="17">
        <v>13.299999999999999</v>
      </c>
      <c r="G64" s="16"/>
      <c r="H64" s="17">
        <f>'Principal Detalhada'!$F64*Secundária!B64/1000</f>
        <v>29366.668799999996</v>
      </c>
      <c r="I64" s="17">
        <f>'Principal Detalhada'!$F64*Secundária!C64/1000</f>
        <v>146833.34400000001</v>
      </c>
      <c r="J64" s="17">
        <f>'Principal Detalhada'!$F64*Secundária!D64/1000</f>
        <v>293666.68800000002</v>
      </c>
      <c r="K64" s="17">
        <f>'Principal Detalhada'!$F64*Secundária!E64/1000</f>
        <v>440.50003199999998</v>
      </c>
      <c r="L64" s="17">
        <f>'Principal Detalhada'!$F64*Secundária!F64/1000</f>
        <v>39057.66950399999</v>
      </c>
      <c r="M64" s="16"/>
      <c r="N64" s="16">
        <v>18.25</v>
      </c>
      <c r="O64" s="16">
        <v>36.5</v>
      </c>
      <c r="P64" s="16">
        <v>21.9</v>
      </c>
      <c r="Q64" s="16">
        <v>0.36499999999999999</v>
      </c>
      <c r="R64" s="16">
        <v>1.6425000000000001</v>
      </c>
      <c r="S64" s="16"/>
      <c r="T64" s="17">
        <f>('Principal Detalhada'!G64-Secundária!H64)/N64</f>
        <v>46664.843572602738</v>
      </c>
      <c r="U64" s="17">
        <f>('Principal Detalhada'!H64-Secundária!I64)/O64</f>
        <v>44251.144767123282</v>
      </c>
      <c r="V64" s="17">
        <f>('Principal Detalhada'!I64-Secundária!J64)/P64</f>
        <v>33523.594520547944</v>
      </c>
      <c r="W64" s="17">
        <f>('Principal Detalhada'!J64-Secundária!K64)/Q64</f>
        <v>55112.789391780825</v>
      </c>
      <c r="X64" s="17">
        <f>('Principal Detalhada'!K64-Secundária!L64)/R64</f>
        <v>20918.722980821927</v>
      </c>
      <c r="Y64" s="16"/>
      <c r="Z64" s="17">
        <f t="shared" si="0"/>
        <v>55112.789391780825</v>
      </c>
      <c r="AA64" s="16"/>
      <c r="AB64" s="17">
        <f t="shared" si="1"/>
        <v>55112.789391780825</v>
      </c>
      <c r="AC64" s="16"/>
      <c r="AD64" s="16"/>
    </row>
    <row r="65" spans="2:30">
      <c r="B65" s="17">
        <v>10</v>
      </c>
      <c r="C65" s="17">
        <v>50</v>
      </c>
      <c r="D65" s="17">
        <v>100</v>
      </c>
      <c r="E65" s="17">
        <v>0.15</v>
      </c>
      <c r="F65" s="17">
        <v>13.299999999999999</v>
      </c>
      <c r="G65" s="16"/>
      <c r="H65" s="17">
        <f>'Principal Detalhada'!$F65*Secundária!B65/1000</f>
        <v>18398.966399999998</v>
      </c>
      <c r="I65" s="17">
        <f>'Principal Detalhada'!$F65*Secundária!C65/1000</f>
        <v>91994.831999999995</v>
      </c>
      <c r="J65" s="17">
        <f>'Principal Detalhada'!$F65*Secundária!D65/1000</f>
        <v>183989.66399999999</v>
      </c>
      <c r="K65" s="17">
        <f>'Principal Detalhada'!$F65*Secundária!E65/1000</f>
        <v>275.98449599999998</v>
      </c>
      <c r="L65" s="17">
        <f>'Principal Detalhada'!$F65*Secundária!F65/1000</f>
        <v>24470.625311999996</v>
      </c>
      <c r="M65" s="16"/>
      <c r="N65" s="16">
        <v>18.25</v>
      </c>
      <c r="O65" s="16">
        <v>36.5</v>
      </c>
      <c r="P65" s="16">
        <v>21.9</v>
      </c>
      <c r="Q65" s="16">
        <v>0.36499999999999999</v>
      </c>
      <c r="R65" s="16">
        <v>1.6425000000000001</v>
      </c>
      <c r="S65" s="16"/>
      <c r="T65" s="17">
        <f>('Principal Detalhada'!G65-Secundária!H65)/N65</f>
        <v>29236.713731506847</v>
      </c>
      <c r="U65" s="17">
        <f>('Principal Detalhada'!H65-Secundária!I65)/O65</f>
        <v>27724.469917808219</v>
      </c>
      <c r="V65" s="17">
        <f>('Principal Detalhada'!I65-Secundária!J65)/P65</f>
        <v>21003.386301369861</v>
      </c>
      <c r="W65" s="17">
        <f>('Principal Detalhada'!J65-Secundária!K65)/Q65</f>
        <v>34529.567079452056</v>
      </c>
      <c r="X65" s="17">
        <f>('Principal Detalhada'!K65-Secundária!L65)/R65</f>
        <v>13106.113052054794</v>
      </c>
      <c r="Y65" s="16"/>
      <c r="Z65" s="17">
        <f t="shared" si="0"/>
        <v>34529.567079452056</v>
      </c>
      <c r="AA65" s="16"/>
      <c r="AB65" s="17">
        <f t="shared" si="1"/>
        <v>34529.567079452056</v>
      </c>
      <c r="AC65" s="16"/>
      <c r="AD65" s="16"/>
    </row>
    <row r="66" spans="2:30">
      <c r="B66" s="17">
        <v>10</v>
      </c>
      <c r="C66" s="17">
        <v>50</v>
      </c>
      <c r="D66" s="17">
        <v>100</v>
      </c>
      <c r="E66" s="17">
        <v>0.15</v>
      </c>
      <c r="F66" s="17">
        <v>13.299999999999999</v>
      </c>
      <c r="G66" s="16"/>
      <c r="H66" s="17">
        <f>'Principal Detalhada'!$F66*Secundária!B66/1000</f>
        <v>14561.921950000002</v>
      </c>
      <c r="I66" s="17">
        <f>'Principal Detalhada'!$F66*Secundária!C66/1000</f>
        <v>72809.609750000003</v>
      </c>
      <c r="J66" s="17">
        <f>'Principal Detalhada'!$F66*Secundária!D66/1000</f>
        <v>145619.21950000001</v>
      </c>
      <c r="K66" s="17">
        <f>'Principal Detalhada'!$F66*Secundária!E66/1000</f>
        <v>218.42882925000001</v>
      </c>
      <c r="L66" s="17">
        <f>'Principal Detalhada'!$F66*Secundária!F66/1000</f>
        <v>19367.3561935</v>
      </c>
      <c r="M66" s="16"/>
      <c r="N66" s="16">
        <v>18.25</v>
      </c>
      <c r="O66" s="16">
        <v>36.5</v>
      </c>
      <c r="P66" s="16">
        <v>21.9</v>
      </c>
      <c r="Q66" s="16">
        <v>0.36499999999999999</v>
      </c>
      <c r="R66" s="16">
        <v>1.6425000000000001</v>
      </c>
      <c r="S66" s="16"/>
      <c r="T66" s="17">
        <f>('Principal Detalhada'!G66-Secundária!H66)/N66</f>
        <v>23139.49241369863</v>
      </c>
      <c r="U66" s="17">
        <f>('Principal Detalhada'!H66-Secundária!I66)/O66</f>
        <v>21942.622116438357</v>
      </c>
      <c r="V66" s="17">
        <f>('Principal Detalhada'!I66-Secundária!J66)/P66</f>
        <v>16623.198573059359</v>
      </c>
      <c r="W66" s="17">
        <f>('Principal Detalhada'!J66-Secundária!K66)/Q66</f>
        <v>27328.538454109592</v>
      </c>
      <c r="X66" s="17">
        <f>('Principal Detalhada'!K66-Secundária!L66)/R66</f>
        <v>10372.875909589042</v>
      </c>
      <c r="Y66" s="16"/>
      <c r="Z66" s="17">
        <f t="shared" si="0"/>
        <v>27328.538454109592</v>
      </c>
      <c r="AA66" s="16"/>
      <c r="AB66" s="17">
        <f t="shared" si="1"/>
        <v>27328.538454109592</v>
      </c>
      <c r="AC66" s="16"/>
      <c r="AD66" s="16"/>
    </row>
    <row r="67" spans="2:30">
      <c r="B67" s="17">
        <v>10</v>
      </c>
      <c r="C67" s="17">
        <v>50</v>
      </c>
      <c r="D67" s="17">
        <v>100</v>
      </c>
      <c r="E67" s="17">
        <v>0.15</v>
      </c>
      <c r="F67" s="17">
        <v>13.299999999999999</v>
      </c>
      <c r="G67" s="16"/>
      <c r="H67" s="17">
        <f>'Principal Detalhada'!$F67*Secundária!B67/1000</f>
        <v>13176</v>
      </c>
      <c r="I67" s="17">
        <f>'Principal Detalhada'!$F67*Secundária!C67/1000</f>
        <v>65880</v>
      </c>
      <c r="J67" s="17">
        <f>'Principal Detalhada'!$F67*Secundária!D67/1000</f>
        <v>131760</v>
      </c>
      <c r="K67" s="17">
        <f>'Principal Detalhada'!$F67*Secundária!E67/1000</f>
        <v>197.64</v>
      </c>
      <c r="L67" s="17">
        <f>'Principal Detalhada'!$F67*Secundária!F67/1000</f>
        <v>17524.080000000002</v>
      </c>
      <c r="M67" s="16"/>
      <c r="N67" s="16">
        <v>18.25</v>
      </c>
      <c r="O67" s="16">
        <v>36.5</v>
      </c>
      <c r="P67" s="16">
        <v>21.9</v>
      </c>
      <c r="Q67" s="16">
        <v>0.36499999999999999</v>
      </c>
      <c r="R67" s="16">
        <v>1.6425000000000001</v>
      </c>
      <c r="S67" s="16"/>
      <c r="T67" s="17">
        <f>('Principal Detalhada'!G67-Secundária!H67)/N67</f>
        <v>20937.205479452055</v>
      </c>
      <c r="U67" s="17">
        <f>('Principal Detalhada'!H67-Secundária!I67)/O67</f>
        <v>19854.246575342466</v>
      </c>
      <c r="V67" s="17">
        <f>('Principal Detalhada'!I67-Secundária!J67)/P67</f>
        <v>15041.095890410958</v>
      </c>
      <c r="W67" s="17">
        <f>('Principal Detalhada'!J67-Secundária!K67)/Q67</f>
        <v>24727.561643835619</v>
      </c>
      <c r="X67" s="17">
        <f>('Principal Detalhada'!K67-Secundária!L67)/R67</f>
        <v>9385.6438356164363</v>
      </c>
      <c r="Y67" s="16"/>
      <c r="Z67" s="17">
        <f t="shared" si="0"/>
        <v>24727.561643835619</v>
      </c>
      <c r="AA67" s="16"/>
      <c r="AB67" s="17">
        <f t="shared" si="1"/>
        <v>24727.561643835619</v>
      </c>
      <c r="AC67" s="16"/>
      <c r="AD67" s="16"/>
    </row>
    <row r="68" spans="2:30">
      <c r="B68" s="17">
        <v>10</v>
      </c>
      <c r="C68" s="17">
        <v>50</v>
      </c>
      <c r="D68" s="17">
        <v>100</v>
      </c>
      <c r="E68" s="17">
        <v>0.15</v>
      </c>
      <c r="F68" s="17">
        <v>13.299999999999999</v>
      </c>
      <c r="G68" s="16"/>
      <c r="H68" s="17">
        <f>'Principal Detalhada'!$F68*Secundária!B68/1000</f>
        <v>10625.126399999999</v>
      </c>
      <c r="I68" s="17">
        <f>'Principal Detalhada'!$F68*Secundária!C68/1000</f>
        <v>53125.631999999991</v>
      </c>
      <c r="J68" s="17">
        <f>'Principal Detalhada'!$F68*Secundária!D68/1000</f>
        <v>106251.26399999998</v>
      </c>
      <c r="K68" s="17">
        <f>'Principal Detalhada'!$F68*Secundária!E68/1000</f>
        <v>159.37689599999999</v>
      </c>
      <c r="L68" s="17">
        <f>'Principal Detalhada'!$F68*Secundária!F68/1000</f>
        <v>14131.418111999998</v>
      </c>
      <c r="M68" s="16"/>
      <c r="N68" s="16">
        <v>18.25</v>
      </c>
      <c r="O68" s="16">
        <v>36.5</v>
      </c>
      <c r="P68" s="16">
        <v>21.9</v>
      </c>
      <c r="Q68" s="16">
        <v>0.36499999999999999</v>
      </c>
      <c r="R68" s="16">
        <v>1.6425000000000001</v>
      </c>
      <c r="S68" s="16"/>
      <c r="T68" s="17">
        <f>('Principal Detalhada'!G68-Secundária!H68)/N68</f>
        <v>16883.762498630134</v>
      </c>
      <c r="U68" s="17">
        <f>('Principal Detalhada'!H68-Secundária!I68)/O68</f>
        <v>16010.464438356163</v>
      </c>
      <c r="V68" s="17">
        <f>('Principal Detalhada'!I68-Secundária!J68)/P68</f>
        <v>12129.139726027397</v>
      </c>
      <c r="W68" s="17">
        <f>('Principal Detalhada'!J68-Secundária!K68)/Q68</f>
        <v>19940.30570958904</v>
      </c>
      <c r="X68" s="17">
        <f>('Principal Detalhada'!K68-Secundária!L68)/R68</f>
        <v>7568.5831890410964</v>
      </c>
      <c r="Y68" s="16"/>
      <c r="Z68" s="17">
        <f t="shared" si="0"/>
        <v>19940.30570958904</v>
      </c>
      <c r="AA68" s="16"/>
      <c r="AB68" s="17">
        <f t="shared" si="1"/>
        <v>19940.30570958904</v>
      </c>
      <c r="AC68" s="16"/>
      <c r="AD68" s="16"/>
    </row>
    <row r="69" spans="2:30">
      <c r="B69" s="17">
        <v>10</v>
      </c>
      <c r="C69" s="17">
        <v>50</v>
      </c>
      <c r="D69" s="17">
        <v>100</v>
      </c>
      <c r="E69" s="17">
        <v>0.15</v>
      </c>
      <c r="F69" s="17">
        <v>13.299999999999999</v>
      </c>
      <c r="G69" s="16"/>
      <c r="H69" s="17">
        <f>'Principal Detalhada'!$F69*Secundária!B69/1000</f>
        <v>9528.8831999999984</v>
      </c>
      <c r="I69" s="17">
        <f>'Principal Detalhada'!$F69*Secundária!C69/1000</f>
        <v>47644.415999999997</v>
      </c>
      <c r="J69" s="17">
        <f>'Principal Detalhada'!$F69*Secundária!D69/1000</f>
        <v>95288.831999999995</v>
      </c>
      <c r="K69" s="17">
        <f>'Principal Detalhada'!$F69*Secundária!E69/1000</f>
        <v>142.93324799999999</v>
      </c>
      <c r="L69" s="17">
        <f>'Principal Detalhada'!$F69*Secundária!F69/1000</f>
        <v>12673.414655999997</v>
      </c>
      <c r="M69" s="16"/>
      <c r="N69" s="16">
        <v>18.25</v>
      </c>
      <c r="O69" s="16">
        <v>36.5</v>
      </c>
      <c r="P69" s="16">
        <v>21.9</v>
      </c>
      <c r="Q69" s="16">
        <v>0.36499999999999999</v>
      </c>
      <c r="R69" s="16">
        <v>1.6425000000000001</v>
      </c>
      <c r="S69" s="16"/>
      <c r="T69" s="17">
        <f>('Principal Detalhada'!G69-Secundária!H69)/N69</f>
        <v>15141.787002739726</v>
      </c>
      <c r="U69" s="17">
        <f>('Principal Detalhada'!H69-Secundária!I69)/O69</f>
        <v>14358.591123287672</v>
      </c>
      <c r="V69" s="17">
        <f>('Principal Detalhada'!I69-Secundária!J69)/P69</f>
        <v>10877.720547945204</v>
      </c>
      <c r="W69" s="17">
        <f>('Principal Detalhada'!J69-Secundária!K69)/Q69</f>
        <v>17882.972580821919</v>
      </c>
      <c r="X69" s="17">
        <f>('Principal Detalhada'!K69-Secundária!L69)/R69</f>
        <v>6787.6976219178086</v>
      </c>
      <c r="Y69" s="16"/>
      <c r="Z69" s="17">
        <f t="shared" si="0"/>
        <v>17882.972580821919</v>
      </c>
      <c r="AA69" s="16"/>
      <c r="AB69" s="17">
        <f t="shared" si="1"/>
        <v>17882.972580821919</v>
      </c>
      <c r="AC69" s="16"/>
      <c r="AD69" s="16"/>
    </row>
    <row r="70" spans="2:30">
      <c r="B70" s="17">
        <v>10</v>
      </c>
      <c r="C70" s="17">
        <v>50</v>
      </c>
      <c r="D70" s="17">
        <v>100</v>
      </c>
      <c r="E70" s="17">
        <v>0.15</v>
      </c>
      <c r="F70" s="17">
        <v>13.299999999999999</v>
      </c>
      <c r="G70" s="16"/>
      <c r="H70" s="17">
        <f>'Principal Detalhada'!$F70*Secundária!B70/1000</f>
        <v>9420.4886399999996</v>
      </c>
      <c r="I70" s="17">
        <f>'Principal Detalhada'!$F70*Secundária!C70/1000</f>
        <v>47102.443199999994</v>
      </c>
      <c r="J70" s="17">
        <f>'Principal Detalhada'!$F70*Secundária!D70/1000</f>
        <v>94204.886399999988</v>
      </c>
      <c r="K70" s="17">
        <f>'Principal Detalhada'!$F70*Secundária!E70/1000</f>
        <v>141.3073296</v>
      </c>
      <c r="L70" s="17">
        <f>'Principal Detalhada'!$F70*Secundária!F70/1000</f>
        <v>12529.249891199999</v>
      </c>
      <c r="M70" s="16"/>
      <c r="N70" s="16">
        <v>18.25</v>
      </c>
      <c r="O70" s="16">
        <v>36.5</v>
      </c>
      <c r="P70" s="16">
        <v>21.9</v>
      </c>
      <c r="Q70" s="16">
        <v>0.36499999999999999</v>
      </c>
      <c r="R70" s="16">
        <v>1.6425000000000001</v>
      </c>
      <c r="S70" s="16"/>
      <c r="T70" s="17">
        <f>('Principal Detalhada'!G70-Secundária!H70)/N70</f>
        <v>14969.543592328768</v>
      </c>
      <c r="U70" s="17">
        <f>('Principal Detalhada'!H70-Secundária!I70)/O70</f>
        <v>14195.256854794521</v>
      </c>
      <c r="V70" s="17">
        <f>('Principal Detalhada'!I70-Secundária!J70)/P70</f>
        <v>10753.982465753425</v>
      </c>
      <c r="W70" s="17">
        <f>('Principal Detalhada'!J70-Secundária!K70)/Q70</f>
        <v>17679.547173698629</v>
      </c>
      <c r="X70" s="17">
        <f>('Principal Detalhada'!K70-Secundária!L70)/R70</f>
        <v>6710.4850586301372</v>
      </c>
      <c r="Y70" s="16"/>
      <c r="Z70" s="17">
        <f t="shared" ref="Z70:Z133" si="2">MAX(T70:X70)</f>
        <v>17679.547173698629</v>
      </c>
      <c r="AA70" s="16"/>
      <c r="AB70" s="17">
        <f t="shared" ref="AB70:AB133" si="3">IF(Z70&lt;0,0,Z70)</f>
        <v>17679.547173698629</v>
      </c>
      <c r="AC70" s="16"/>
      <c r="AD70" s="16"/>
    </row>
    <row r="71" spans="2:30">
      <c r="B71" s="17">
        <v>10</v>
      </c>
      <c r="C71" s="17">
        <v>50</v>
      </c>
      <c r="D71" s="17">
        <v>100</v>
      </c>
      <c r="E71" s="17">
        <v>0.15</v>
      </c>
      <c r="F71" s="17">
        <v>13.299999999999999</v>
      </c>
      <c r="G71" s="16"/>
      <c r="H71" s="17">
        <f>'Principal Detalhada'!$F71*Secundária!B71/1000</f>
        <v>9107.2511999999988</v>
      </c>
      <c r="I71" s="17">
        <f>'Principal Detalhada'!$F71*Secundária!C71/1000</f>
        <v>45536.256000000001</v>
      </c>
      <c r="J71" s="17">
        <f>'Principal Detalhada'!$F71*Secundária!D71/1000</f>
        <v>91072.512000000002</v>
      </c>
      <c r="K71" s="17">
        <f>'Principal Detalhada'!$F71*Secundária!E71/1000</f>
        <v>136.60876799999997</v>
      </c>
      <c r="L71" s="17">
        <f>'Principal Detalhada'!$F71*Secundária!F71/1000</f>
        <v>12112.644095999998</v>
      </c>
      <c r="M71" s="16"/>
      <c r="N71" s="16">
        <v>18.25</v>
      </c>
      <c r="O71" s="16">
        <v>36.5</v>
      </c>
      <c r="P71" s="16">
        <v>21.9</v>
      </c>
      <c r="Q71" s="16">
        <v>0.36499999999999999</v>
      </c>
      <c r="R71" s="16">
        <v>1.6425000000000001</v>
      </c>
      <c r="S71" s="16"/>
      <c r="T71" s="17">
        <f>('Principal Detalhada'!G71-Secundária!H71)/N71</f>
        <v>14471.796427397258</v>
      </c>
      <c r="U71" s="17">
        <f>('Principal Detalhada'!H71-Secundária!I71)/O71</f>
        <v>13723.255232876711</v>
      </c>
      <c r="V71" s="17">
        <f>('Principal Detalhada'!I71-Secundária!J71)/P71</f>
        <v>10396.405479452054</v>
      </c>
      <c r="W71" s="17">
        <f>('Principal Detalhada'!J71-Secundária!K71)/Q71</f>
        <v>17091.690608219178</v>
      </c>
      <c r="X71" s="17">
        <f>('Principal Detalhada'!K71-Secundária!L71)/R71</f>
        <v>6487.3570191780836</v>
      </c>
      <c r="Y71" s="16"/>
      <c r="Z71" s="17">
        <f t="shared" si="2"/>
        <v>17091.690608219178</v>
      </c>
      <c r="AA71" s="16"/>
      <c r="AB71" s="17">
        <f t="shared" si="3"/>
        <v>17091.690608219178</v>
      </c>
      <c r="AC71" s="16"/>
      <c r="AD71" s="16"/>
    </row>
    <row r="72" spans="2:30">
      <c r="B72" s="17">
        <v>10</v>
      </c>
      <c r="C72" s="17">
        <v>50</v>
      </c>
      <c r="D72" s="17">
        <v>100</v>
      </c>
      <c r="E72" s="17">
        <v>0.15</v>
      </c>
      <c r="F72" s="17">
        <v>13.299999999999999</v>
      </c>
      <c r="G72" s="16"/>
      <c r="H72" s="17">
        <f>'Principal Detalhada'!$F72*Secundária!B72/1000</f>
        <v>8432.64</v>
      </c>
      <c r="I72" s="17">
        <f>'Principal Detalhada'!$F72*Secundária!C72/1000</f>
        <v>42163.199999999997</v>
      </c>
      <c r="J72" s="17">
        <f>'Principal Detalhada'!$F72*Secundária!D72/1000</f>
        <v>84326.399999999994</v>
      </c>
      <c r="K72" s="17">
        <f>'Principal Detalhada'!$F72*Secundária!E72/1000</f>
        <v>126.4896</v>
      </c>
      <c r="L72" s="17">
        <f>'Principal Detalhada'!$F72*Secundária!F72/1000</f>
        <v>11215.411199999999</v>
      </c>
      <c r="M72" s="16"/>
      <c r="N72" s="16">
        <v>18.25</v>
      </c>
      <c r="O72" s="16">
        <v>36.5</v>
      </c>
      <c r="P72" s="16">
        <v>21.9</v>
      </c>
      <c r="Q72" s="16">
        <v>0.36499999999999999</v>
      </c>
      <c r="R72" s="16">
        <v>1.6425000000000001</v>
      </c>
      <c r="S72" s="16"/>
      <c r="T72" s="17">
        <f>('Principal Detalhada'!G72-Secundária!H72)/N72</f>
        <v>13399.811506849315</v>
      </c>
      <c r="U72" s="17">
        <f>('Principal Detalhada'!H72-Secundária!I72)/O72</f>
        <v>12706.717808219177</v>
      </c>
      <c r="V72" s="17">
        <f>('Principal Detalhada'!I72-Secundária!J72)/P72</f>
        <v>9626.301369863013</v>
      </c>
      <c r="W72" s="17">
        <f>('Principal Detalhada'!J72-Secundária!K72)/Q72</f>
        <v>15825.639452054795</v>
      </c>
      <c r="X72" s="17">
        <f>('Principal Detalhada'!K72-Secundária!L72)/R72</f>
        <v>6006.8120547945227</v>
      </c>
      <c r="Y72" s="16"/>
      <c r="Z72" s="17">
        <f t="shared" si="2"/>
        <v>15825.639452054795</v>
      </c>
      <c r="AA72" s="16"/>
      <c r="AB72" s="17">
        <f t="shared" si="3"/>
        <v>15825.639452054795</v>
      </c>
      <c r="AC72" s="16"/>
      <c r="AD72" s="16"/>
    </row>
    <row r="73" spans="2:30">
      <c r="B73" s="17">
        <v>10</v>
      </c>
      <c r="C73" s="17">
        <v>50</v>
      </c>
      <c r="D73" s="17">
        <v>100</v>
      </c>
      <c r="E73" s="17">
        <v>0.15</v>
      </c>
      <c r="F73" s="17">
        <v>13.299999999999999</v>
      </c>
      <c r="G73" s="16"/>
      <c r="H73" s="17">
        <f>'Principal Detalhada'!$F73*Secundária!B73/1000</f>
        <v>5059.5839999999998</v>
      </c>
      <c r="I73" s="17">
        <f>'Principal Detalhada'!$F73*Secundária!C73/1000</f>
        <v>25297.919999999998</v>
      </c>
      <c r="J73" s="17">
        <f>'Principal Detalhada'!$F73*Secundária!D73/1000</f>
        <v>50595.839999999997</v>
      </c>
      <c r="K73" s="17">
        <f>'Principal Detalhada'!$F73*Secundária!E73/1000</f>
        <v>75.89376</v>
      </c>
      <c r="L73" s="17">
        <f>'Principal Detalhada'!$F73*Secundária!F73/1000</f>
        <v>6729.2467200000001</v>
      </c>
      <c r="M73" s="16"/>
      <c r="N73" s="16">
        <v>18.25</v>
      </c>
      <c r="O73" s="16">
        <v>36.5</v>
      </c>
      <c r="P73" s="16">
        <v>21.9</v>
      </c>
      <c r="Q73" s="16">
        <v>0.36499999999999999</v>
      </c>
      <c r="R73" s="16">
        <v>1.6425000000000001</v>
      </c>
      <c r="S73" s="16"/>
      <c r="T73" s="17">
        <f>('Principal Detalhada'!G73-Secundária!H73)/N73</f>
        <v>8039.8869041095886</v>
      </c>
      <c r="U73" s="17">
        <f>('Principal Detalhada'!H73-Secundária!I73)/O73</f>
        <v>7624.0306849315066</v>
      </c>
      <c r="V73" s="17">
        <f>('Principal Detalhada'!I73-Secundária!J73)/P73</f>
        <v>5775.7808219178087</v>
      </c>
      <c r="W73" s="17">
        <f>('Principal Detalhada'!J73-Secundária!K73)/Q73</f>
        <v>9495.3836712328775</v>
      </c>
      <c r="X73" s="17">
        <f>('Principal Detalhada'!K73-Secundária!L73)/R73</f>
        <v>3604.0872328767127</v>
      </c>
      <c r="Y73" s="16"/>
      <c r="Z73" s="17">
        <f t="shared" si="2"/>
        <v>9495.3836712328775</v>
      </c>
      <c r="AA73" s="16"/>
      <c r="AB73" s="17">
        <f t="shared" si="3"/>
        <v>9495.3836712328775</v>
      </c>
      <c r="AC73" s="16"/>
      <c r="AD73" s="16"/>
    </row>
    <row r="74" spans="2:30">
      <c r="B74" s="17">
        <v>10</v>
      </c>
      <c r="C74" s="17">
        <v>50</v>
      </c>
      <c r="D74" s="17">
        <v>100</v>
      </c>
      <c r="E74" s="17">
        <v>0.15</v>
      </c>
      <c r="F74" s="17">
        <v>13.299999999999999</v>
      </c>
      <c r="G74" s="16"/>
      <c r="H74" s="17">
        <f>'Principal Detalhada'!$F74*Secundária!B74/1000</f>
        <v>4980.5280000000002</v>
      </c>
      <c r="I74" s="17">
        <f>'Principal Detalhada'!$F74*Secundária!C74/1000</f>
        <v>24902.639999999999</v>
      </c>
      <c r="J74" s="17">
        <f>'Principal Detalhada'!$F74*Secundária!D74/1000</f>
        <v>49805.279999999999</v>
      </c>
      <c r="K74" s="17">
        <f>'Principal Detalhada'!$F74*Secundária!E74/1000</f>
        <v>74.707920000000001</v>
      </c>
      <c r="L74" s="17">
        <f>'Principal Detalhada'!$F74*Secundária!F74/1000</f>
        <v>6624.1022399999993</v>
      </c>
      <c r="M74" s="16"/>
      <c r="N74" s="16">
        <v>18.25</v>
      </c>
      <c r="O74" s="16">
        <v>36.5</v>
      </c>
      <c r="P74" s="16">
        <v>21.9</v>
      </c>
      <c r="Q74" s="16">
        <v>0.36499999999999999</v>
      </c>
      <c r="R74" s="16">
        <v>1.6425000000000001</v>
      </c>
      <c r="S74" s="16"/>
      <c r="T74" s="17">
        <f>('Principal Detalhada'!G74-Secundária!H74)/N74</f>
        <v>7914.2636712328767</v>
      </c>
      <c r="U74" s="17">
        <f>('Principal Detalhada'!H74-Secundária!I74)/O74</f>
        <v>7504.9052054794511</v>
      </c>
      <c r="V74" s="17">
        <f>('Principal Detalhada'!I74-Secundária!J74)/P74</f>
        <v>5685.534246575342</v>
      </c>
      <c r="W74" s="17">
        <f>('Principal Detalhada'!J74-Secundária!K74)/Q74</f>
        <v>9347.0183013698643</v>
      </c>
      <c r="X74" s="17">
        <f>('Principal Detalhada'!K74-Secundária!L74)/R74</f>
        <v>3547.7733698630136</v>
      </c>
      <c r="Y74" s="16"/>
      <c r="Z74" s="17">
        <f t="shared" si="2"/>
        <v>9347.0183013698643</v>
      </c>
      <c r="AA74" s="16"/>
      <c r="AB74" s="17">
        <f t="shared" si="3"/>
        <v>9347.0183013698643</v>
      </c>
      <c r="AC74" s="16"/>
      <c r="AD74" s="16"/>
    </row>
    <row r="75" spans="2:30">
      <c r="B75" s="17">
        <v>10</v>
      </c>
      <c r="C75" s="17">
        <v>50</v>
      </c>
      <c r="D75" s="17">
        <v>100</v>
      </c>
      <c r="E75" s="17">
        <v>0.15</v>
      </c>
      <c r="F75" s="17">
        <v>13.299999999999999</v>
      </c>
      <c r="G75" s="16"/>
      <c r="H75" s="17">
        <f>'Principal Detalhada'!$F75*Secundária!B75/1000</f>
        <v>4047.6671999999999</v>
      </c>
      <c r="I75" s="17">
        <f>'Principal Detalhada'!$F75*Secundária!C75/1000</f>
        <v>20238.335999999999</v>
      </c>
      <c r="J75" s="17">
        <f>'Principal Detalhada'!$F75*Secundária!D75/1000</f>
        <v>40476.671999999999</v>
      </c>
      <c r="K75" s="17">
        <f>'Principal Detalhada'!$F75*Secundária!E75/1000</f>
        <v>60.715007999999997</v>
      </c>
      <c r="L75" s="17">
        <f>'Principal Detalhada'!$F75*Secundária!F75/1000</f>
        <v>5383.397375999999</v>
      </c>
      <c r="M75" s="16"/>
      <c r="N75" s="16">
        <v>18.25</v>
      </c>
      <c r="O75" s="16">
        <v>36.5</v>
      </c>
      <c r="P75" s="16">
        <v>21.9</v>
      </c>
      <c r="Q75" s="16">
        <v>0.36499999999999999</v>
      </c>
      <c r="R75" s="16">
        <v>1.6425000000000001</v>
      </c>
      <c r="S75" s="16"/>
      <c r="T75" s="17">
        <f>('Principal Detalhada'!G75-Secundária!H75)/N75</f>
        <v>6431.9095232876707</v>
      </c>
      <c r="U75" s="17">
        <f>('Principal Detalhada'!H75-Secundária!I75)/O75</f>
        <v>6099.2245479452049</v>
      </c>
      <c r="V75" s="17">
        <f>('Principal Detalhada'!I75-Secundária!J75)/P75</f>
        <v>4620.6246575342466</v>
      </c>
      <c r="W75" s="17">
        <f>('Principal Detalhada'!J75-Secundária!K75)/Q75</f>
        <v>7596.3069369863015</v>
      </c>
      <c r="X75" s="17">
        <f>('Principal Detalhada'!K75-Secundária!L75)/R75</f>
        <v>2883.26978630137</v>
      </c>
      <c r="Y75" s="16"/>
      <c r="Z75" s="17">
        <f t="shared" si="2"/>
        <v>7596.3069369863015</v>
      </c>
      <c r="AA75" s="16"/>
      <c r="AB75" s="17">
        <f t="shared" si="3"/>
        <v>7596.3069369863015</v>
      </c>
      <c r="AC75" s="16"/>
      <c r="AD75" s="16"/>
    </row>
    <row r="76" spans="2:30">
      <c r="B76" s="17">
        <v>10</v>
      </c>
      <c r="C76" s="17">
        <v>50</v>
      </c>
      <c r="D76" s="17">
        <v>100</v>
      </c>
      <c r="E76" s="17">
        <v>0.15</v>
      </c>
      <c r="F76" s="17">
        <v>13.299999999999999</v>
      </c>
      <c r="G76" s="16"/>
      <c r="H76" s="17">
        <f>'Principal Detalhada'!$F76*Secundária!B76/1000</f>
        <v>3879.0144</v>
      </c>
      <c r="I76" s="17">
        <f>'Principal Detalhada'!$F76*Secundária!C76/1000</f>
        <v>19395.072</v>
      </c>
      <c r="J76" s="17">
        <f>'Principal Detalhada'!$F76*Secundária!D76/1000</f>
        <v>38790.144</v>
      </c>
      <c r="K76" s="17">
        <f>'Principal Detalhada'!$F76*Secundária!E76/1000</f>
        <v>58.185215999999997</v>
      </c>
      <c r="L76" s="17">
        <f>'Principal Detalhada'!$F76*Secundária!F76/1000</f>
        <v>5159.0891519999996</v>
      </c>
      <c r="M76" s="16"/>
      <c r="N76" s="16">
        <v>18.25</v>
      </c>
      <c r="O76" s="16">
        <v>36.5</v>
      </c>
      <c r="P76" s="16">
        <v>21.9</v>
      </c>
      <c r="Q76" s="16">
        <v>0.36499999999999999</v>
      </c>
      <c r="R76" s="16">
        <v>1.6425000000000001</v>
      </c>
      <c r="S76" s="16"/>
      <c r="T76" s="17">
        <f>('Principal Detalhada'!G76-Secundária!H76)/N76</f>
        <v>6163.9132931506847</v>
      </c>
      <c r="U76" s="17">
        <f>('Principal Detalhada'!H76-Secundária!I76)/O76</f>
        <v>5845.0901917808224</v>
      </c>
      <c r="V76" s="17">
        <f>('Principal Detalhada'!I76-Secundária!J76)/P76</f>
        <v>4428.0986301369858</v>
      </c>
      <c r="W76" s="17">
        <f>('Principal Detalhada'!J76-Secundária!K76)/Q76</f>
        <v>7279.7941479452065</v>
      </c>
      <c r="X76" s="17">
        <f>('Principal Detalhada'!K76-Secundária!L76)/R76</f>
        <v>2763.1335452054795</v>
      </c>
      <c r="Y76" s="16"/>
      <c r="Z76" s="17">
        <f t="shared" si="2"/>
        <v>7279.7941479452065</v>
      </c>
      <c r="AA76" s="16"/>
      <c r="AB76" s="17">
        <f t="shared" si="3"/>
        <v>7279.7941479452065</v>
      </c>
      <c r="AC76" s="16"/>
      <c r="AD76" s="16"/>
    </row>
    <row r="77" spans="2:30">
      <c r="B77" s="17">
        <v>10</v>
      </c>
      <c r="C77" s="17">
        <v>50</v>
      </c>
      <c r="D77" s="17">
        <v>100</v>
      </c>
      <c r="E77" s="17">
        <v>0.15</v>
      </c>
      <c r="F77" s="17">
        <v>13.299999999999999</v>
      </c>
      <c r="G77" s="16"/>
      <c r="H77" s="17">
        <f>'Principal Detalhada'!$F77*Secundária!B77/1000</f>
        <v>3583.8719999999998</v>
      </c>
      <c r="I77" s="17">
        <f>'Principal Detalhada'!$F77*Secundária!C77/1000</f>
        <v>17919.36</v>
      </c>
      <c r="J77" s="17">
        <f>'Principal Detalhada'!$F77*Secundária!D77/1000</f>
        <v>35838.720000000001</v>
      </c>
      <c r="K77" s="17">
        <f>'Principal Detalhada'!$F77*Secundária!E77/1000</f>
        <v>53.75808</v>
      </c>
      <c r="L77" s="17">
        <f>'Principal Detalhada'!$F77*Secundária!F77/1000</f>
        <v>4766.5497599999999</v>
      </c>
      <c r="M77" s="16"/>
      <c r="N77" s="16">
        <v>18.25</v>
      </c>
      <c r="O77" s="16">
        <v>36.5</v>
      </c>
      <c r="P77" s="16">
        <v>21.9</v>
      </c>
      <c r="Q77" s="16">
        <v>0.36499999999999999</v>
      </c>
      <c r="R77" s="16">
        <v>1.6425000000000001</v>
      </c>
      <c r="S77" s="16"/>
      <c r="T77" s="17">
        <f>('Principal Detalhada'!G77-Secundária!H77)/N77</f>
        <v>5694.9198904109589</v>
      </c>
      <c r="U77" s="17">
        <f>('Principal Detalhada'!H77-Secundária!I77)/O77</f>
        <v>5400.3550684931515</v>
      </c>
      <c r="V77" s="17">
        <f>('Principal Detalhada'!I77-Secundária!J77)/P77</f>
        <v>4091.1780821917805</v>
      </c>
      <c r="W77" s="17">
        <f>('Principal Detalhada'!J77-Secundária!K77)/Q77</f>
        <v>6725.8967671232876</v>
      </c>
      <c r="X77" s="17">
        <f>('Principal Detalhada'!K77-Secundária!L77)/R77</f>
        <v>2552.8951232876716</v>
      </c>
      <c r="Y77" s="16"/>
      <c r="Z77" s="17">
        <f t="shared" si="2"/>
        <v>6725.8967671232876</v>
      </c>
      <c r="AA77" s="16"/>
      <c r="AB77" s="17">
        <f t="shared" si="3"/>
        <v>6725.8967671232876</v>
      </c>
      <c r="AC77" s="16"/>
      <c r="AD77" s="16"/>
    </row>
    <row r="78" spans="2:30">
      <c r="B78" s="17">
        <v>10</v>
      </c>
      <c r="C78" s="17">
        <v>50</v>
      </c>
      <c r="D78" s="17">
        <v>100</v>
      </c>
      <c r="E78" s="17">
        <v>0.15</v>
      </c>
      <c r="F78" s="17">
        <v>13.299999999999999</v>
      </c>
      <c r="G78" s="16"/>
      <c r="H78" s="17">
        <f>'Principal Detalhada'!$F78*Secundária!B78/1000</f>
        <v>2152.08</v>
      </c>
      <c r="I78" s="17">
        <f>'Principal Detalhada'!$F78*Secundária!C78/1000</f>
        <v>10760.4</v>
      </c>
      <c r="J78" s="17">
        <f>'Principal Detalhada'!$F78*Secundária!D78/1000</f>
        <v>21520.799999999999</v>
      </c>
      <c r="K78" s="17">
        <f>'Principal Detalhada'!$F78*Secundária!E78/1000</f>
        <v>32.281199999999998</v>
      </c>
      <c r="L78" s="17">
        <f>'Principal Detalhada'!$F78*Secundária!F78/1000</f>
        <v>2862.2664</v>
      </c>
      <c r="M78" s="16"/>
      <c r="N78" s="16">
        <v>18.25</v>
      </c>
      <c r="O78" s="16">
        <v>36.5</v>
      </c>
      <c r="P78" s="16">
        <v>21.9</v>
      </c>
      <c r="Q78" s="16">
        <v>0.36499999999999999</v>
      </c>
      <c r="R78" s="16">
        <v>1.6425000000000001</v>
      </c>
      <c r="S78" s="16"/>
      <c r="T78" s="17">
        <f>('Principal Detalhada'!G78-Secundária!H78)/N78</f>
        <v>3419.7435616438352</v>
      </c>
      <c r="U78" s="17">
        <f>('Principal Detalhada'!H78-Secundária!I78)/O78</f>
        <v>3242.8602739726025</v>
      </c>
      <c r="V78" s="17">
        <f>('Principal Detalhada'!I78-Secundária!J78)/P78</f>
        <v>2456.7123287671229</v>
      </c>
      <c r="W78" s="17">
        <f>('Principal Detalhada'!J78-Secundária!K78)/Q78</f>
        <v>4038.8350684931515</v>
      </c>
      <c r="X78" s="17">
        <f>('Principal Detalhada'!K78-Secundária!L78)/R78</f>
        <v>1532.9884931506854</v>
      </c>
      <c r="Y78" s="16"/>
      <c r="Z78" s="17">
        <f t="shared" si="2"/>
        <v>4038.8350684931515</v>
      </c>
      <c r="AA78" s="16"/>
      <c r="AB78" s="17">
        <f t="shared" si="3"/>
        <v>4038.8350684931515</v>
      </c>
      <c r="AC78" s="16"/>
      <c r="AD78" s="16"/>
    </row>
    <row r="79" spans="2:30">
      <c r="B79" s="17">
        <v>10</v>
      </c>
      <c r="C79" s="17">
        <v>50</v>
      </c>
      <c r="D79" s="17">
        <v>100</v>
      </c>
      <c r="E79" s="17">
        <v>0.15</v>
      </c>
      <c r="F79" s="17">
        <v>13.299999999999999</v>
      </c>
      <c r="G79" s="16"/>
      <c r="H79" s="17">
        <f>'Principal Detalhada'!$F79*Secundária!B79/1000</f>
        <v>2055.4560000000001</v>
      </c>
      <c r="I79" s="17">
        <f>'Principal Detalhada'!$F79*Secundária!C79/1000</f>
        <v>10277.280000000001</v>
      </c>
      <c r="J79" s="17">
        <f>'Principal Detalhada'!$F79*Secundária!D79/1000</f>
        <v>20554.560000000001</v>
      </c>
      <c r="K79" s="17">
        <f>'Principal Detalhada'!$F79*Secundária!E79/1000</f>
        <v>30.83184</v>
      </c>
      <c r="L79" s="17">
        <f>'Principal Detalhada'!$F79*Secundária!F79/1000</f>
        <v>2733.75648</v>
      </c>
      <c r="M79" s="16"/>
      <c r="N79" s="16">
        <v>18.25</v>
      </c>
      <c r="O79" s="16">
        <v>36.5</v>
      </c>
      <c r="P79" s="16">
        <v>21.9</v>
      </c>
      <c r="Q79" s="16">
        <v>0.36499999999999999</v>
      </c>
      <c r="R79" s="16">
        <v>1.6425000000000001</v>
      </c>
      <c r="S79" s="16"/>
      <c r="T79" s="17">
        <f>('Principal Detalhada'!G79-Secundária!H79)/N79</f>
        <v>3266.2040547945207</v>
      </c>
      <c r="U79" s="17">
        <f>('Principal Detalhada'!H79-Secundária!I79)/O79</f>
        <v>3097.2624657534247</v>
      </c>
      <c r="V79" s="17">
        <f>('Principal Detalhada'!I79-Secundária!J79)/P79</f>
        <v>2346.4109589041095</v>
      </c>
      <c r="W79" s="17">
        <f>('Principal Detalhada'!J79-Secundária!K79)/Q79</f>
        <v>3857.4996164383565</v>
      </c>
      <c r="X79" s="17">
        <f>('Principal Detalhada'!K79-Secundária!L79)/R79</f>
        <v>1464.1604383561646</v>
      </c>
      <c r="Y79" s="16"/>
      <c r="Z79" s="17">
        <f t="shared" si="2"/>
        <v>3857.4996164383565</v>
      </c>
      <c r="AA79" s="16"/>
      <c r="AB79" s="17">
        <f t="shared" si="3"/>
        <v>3857.4996164383565</v>
      </c>
      <c r="AC79" s="16"/>
      <c r="AD79" s="16"/>
    </row>
    <row r="80" spans="2:30">
      <c r="B80" s="17">
        <v>10</v>
      </c>
      <c r="C80" s="17">
        <v>50</v>
      </c>
      <c r="D80" s="17">
        <v>100</v>
      </c>
      <c r="E80" s="17">
        <v>0.15</v>
      </c>
      <c r="F80" s="17">
        <v>13.299999999999999</v>
      </c>
      <c r="G80" s="16"/>
      <c r="H80" s="17">
        <f>'Principal Detalhada'!$F80*Secundária!B80/1000</f>
        <v>2023.8335999999999</v>
      </c>
      <c r="I80" s="17">
        <f>'Principal Detalhada'!$F80*Secundária!C80/1000</f>
        <v>10119.168</v>
      </c>
      <c r="J80" s="17">
        <f>'Principal Detalhada'!$F80*Secundária!D80/1000</f>
        <v>20238.335999999999</v>
      </c>
      <c r="K80" s="17">
        <f>'Principal Detalhada'!$F80*Secundária!E80/1000</f>
        <v>30.357503999999999</v>
      </c>
      <c r="L80" s="17">
        <f>'Principal Detalhada'!$F80*Secundária!F80/1000</f>
        <v>2691.6986879999995</v>
      </c>
      <c r="M80" s="16"/>
      <c r="N80" s="16">
        <v>18.25</v>
      </c>
      <c r="O80" s="16">
        <v>36.5</v>
      </c>
      <c r="P80" s="16">
        <v>21.9</v>
      </c>
      <c r="Q80" s="16">
        <v>0.36499999999999999</v>
      </c>
      <c r="R80" s="16">
        <v>1.6425000000000001</v>
      </c>
      <c r="S80" s="16"/>
      <c r="T80" s="17">
        <f>('Principal Detalhada'!G80-Secundária!H80)/N80</f>
        <v>3215.9547616438354</v>
      </c>
      <c r="U80" s="17">
        <f>('Principal Detalhada'!H80-Secundária!I80)/O80</f>
        <v>3049.6122739726025</v>
      </c>
      <c r="V80" s="17">
        <f>('Principal Detalhada'!I80-Secundária!J80)/P80</f>
        <v>2310.3123287671233</v>
      </c>
      <c r="W80" s="17">
        <f>('Principal Detalhada'!J80-Secundária!K80)/Q80</f>
        <v>3798.1534684931507</v>
      </c>
      <c r="X80" s="17">
        <f>('Principal Detalhada'!K80-Secundária!L80)/R80</f>
        <v>1441.634893150685</v>
      </c>
      <c r="Y80" s="16"/>
      <c r="Z80" s="17">
        <f t="shared" si="2"/>
        <v>3798.1534684931507</v>
      </c>
      <c r="AA80" s="16"/>
      <c r="AB80" s="17">
        <f t="shared" si="3"/>
        <v>3798.1534684931507</v>
      </c>
      <c r="AC80" s="16"/>
      <c r="AD80" s="16"/>
    </row>
    <row r="81" spans="2:30">
      <c r="B81" s="17">
        <v>10</v>
      </c>
      <c r="C81" s="17">
        <v>50</v>
      </c>
      <c r="D81" s="17">
        <v>100</v>
      </c>
      <c r="E81" s="17">
        <v>0.15</v>
      </c>
      <c r="F81" s="17">
        <v>13.299999999999999</v>
      </c>
      <c r="G81" s="16"/>
      <c r="H81" s="17">
        <f>'Principal Detalhada'!$F81*Secundária!B81/1000</f>
        <v>2023.8335999999999</v>
      </c>
      <c r="I81" s="17">
        <f>'Principal Detalhada'!$F81*Secundária!C81/1000</f>
        <v>10119.168</v>
      </c>
      <c r="J81" s="17">
        <f>'Principal Detalhada'!$F81*Secundária!D81/1000</f>
        <v>20238.335999999999</v>
      </c>
      <c r="K81" s="17">
        <f>'Principal Detalhada'!$F81*Secundária!E81/1000</f>
        <v>30.357503999999999</v>
      </c>
      <c r="L81" s="17">
        <f>'Principal Detalhada'!$F81*Secundária!F81/1000</f>
        <v>2691.6986879999995</v>
      </c>
      <c r="M81" s="16"/>
      <c r="N81" s="16">
        <v>18.25</v>
      </c>
      <c r="O81" s="16">
        <v>36.5</v>
      </c>
      <c r="P81" s="16">
        <v>21.9</v>
      </c>
      <c r="Q81" s="16">
        <v>0.36499999999999999</v>
      </c>
      <c r="R81" s="16">
        <v>1.6425000000000001</v>
      </c>
      <c r="S81" s="16"/>
      <c r="T81" s="17">
        <f>('Principal Detalhada'!G81-Secundária!H81)/N81</f>
        <v>3215.9547616438354</v>
      </c>
      <c r="U81" s="17">
        <f>('Principal Detalhada'!H81-Secundária!I81)/O81</f>
        <v>3049.6122739726025</v>
      </c>
      <c r="V81" s="17">
        <f>('Principal Detalhada'!I81-Secundária!J81)/P81</f>
        <v>2310.3123287671233</v>
      </c>
      <c r="W81" s="17">
        <f>('Principal Detalhada'!J81-Secundária!K81)/Q81</f>
        <v>3798.1534684931507</v>
      </c>
      <c r="X81" s="17">
        <f>('Principal Detalhada'!K81-Secundária!L81)/R81</f>
        <v>1441.634893150685</v>
      </c>
      <c r="Y81" s="16"/>
      <c r="Z81" s="17">
        <f t="shared" si="2"/>
        <v>3798.1534684931507</v>
      </c>
      <c r="AA81" s="16"/>
      <c r="AB81" s="17">
        <f t="shared" si="3"/>
        <v>3798.1534684931507</v>
      </c>
      <c r="AC81" s="16"/>
      <c r="AD81" s="16"/>
    </row>
    <row r="82" spans="2:30">
      <c r="B82" s="17">
        <v>10</v>
      </c>
      <c r="C82" s="17">
        <v>50</v>
      </c>
      <c r="D82" s="17">
        <v>100</v>
      </c>
      <c r="E82" s="17">
        <v>0.15</v>
      </c>
      <c r="F82" s="17">
        <v>13.299999999999999</v>
      </c>
      <c r="G82" s="16"/>
      <c r="H82" s="17">
        <f>'Principal Detalhada'!$F82*Secundária!B82/1000</f>
        <v>1473.0767999999998</v>
      </c>
      <c r="I82" s="17">
        <f>'Principal Detalhada'!$F82*Secundária!C82/1000</f>
        <v>7365.384</v>
      </c>
      <c r="J82" s="17">
        <f>'Principal Detalhada'!$F82*Secundária!D82/1000</f>
        <v>14730.768</v>
      </c>
      <c r="K82" s="17">
        <f>'Principal Detalhada'!$F82*Secundária!E82/1000</f>
        <v>22.096151999999996</v>
      </c>
      <c r="L82" s="17">
        <f>'Principal Detalhada'!$F82*Secundária!F82/1000</f>
        <v>1959.1921439999999</v>
      </c>
      <c r="M82" s="16"/>
      <c r="N82" s="16">
        <v>18.25</v>
      </c>
      <c r="O82" s="16">
        <v>36.5</v>
      </c>
      <c r="P82" s="16">
        <v>21.9</v>
      </c>
      <c r="Q82" s="16">
        <v>0.36499999999999999</v>
      </c>
      <c r="R82" s="16">
        <v>1.6425000000000001</v>
      </c>
      <c r="S82" s="16"/>
      <c r="T82" s="17">
        <f>('Principal Detalhada'!G82-Secundária!H82)/N82</f>
        <v>2340.7795726027393</v>
      </c>
      <c r="U82" s="17">
        <f>('Principal Detalhada'!H82-Secundária!I82)/O82</f>
        <v>2219.7047671232872</v>
      </c>
      <c r="V82" s="17">
        <f>('Principal Detalhada'!I82-Secundária!J82)/P82</f>
        <v>1681.5945205479452</v>
      </c>
      <c r="W82" s="17">
        <f>('Principal Detalhada'!J82-Secundária!K82)/Q82</f>
        <v>2764.5413917808219</v>
      </c>
      <c r="X82" s="17">
        <f>('Principal Detalhada'!K82-Secundária!L82)/R82</f>
        <v>1049.3149808219177</v>
      </c>
      <c r="Y82" s="16"/>
      <c r="Z82" s="17">
        <f t="shared" si="2"/>
        <v>2764.5413917808219</v>
      </c>
      <c r="AA82" s="16"/>
      <c r="AB82" s="17">
        <f t="shared" si="3"/>
        <v>2764.5413917808219</v>
      </c>
      <c r="AC82" s="16"/>
      <c r="AD82" s="16"/>
    </row>
    <row r="83" spans="2:30">
      <c r="B83" s="17">
        <v>10</v>
      </c>
      <c r="C83" s="17">
        <v>50</v>
      </c>
      <c r="D83" s="17">
        <v>100</v>
      </c>
      <c r="E83" s="17">
        <v>0.15</v>
      </c>
      <c r="F83" s="17">
        <v>13.299999999999999</v>
      </c>
      <c r="G83" s="16"/>
      <c r="H83" s="17">
        <f>'Principal Detalhada'!$F83*Secundária!B83/1000</f>
        <v>1415.1024</v>
      </c>
      <c r="I83" s="17">
        <f>'Principal Detalhada'!$F83*Secundária!C83/1000</f>
        <v>7075.5119999999997</v>
      </c>
      <c r="J83" s="17">
        <f>'Principal Detalhada'!$F83*Secundária!D83/1000</f>
        <v>14151.023999999999</v>
      </c>
      <c r="K83" s="17">
        <f>'Principal Detalhada'!$F83*Secundária!E83/1000</f>
        <v>21.226535999999996</v>
      </c>
      <c r="L83" s="17">
        <f>'Principal Detalhada'!$F83*Secundária!F83/1000</f>
        <v>1882.0861919999998</v>
      </c>
      <c r="M83" s="16"/>
      <c r="N83" s="16">
        <v>18.25</v>
      </c>
      <c r="O83" s="16">
        <v>36.5</v>
      </c>
      <c r="P83" s="16">
        <v>21.9</v>
      </c>
      <c r="Q83" s="16">
        <v>0.36499999999999999</v>
      </c>
      <c r="R83" s="16">
        <v>1.6425000000000001</v>
      </c>
      <c r="S83" s="16"/>
      <c r="T83" s="17">
        <f>('Principal Detalhada'!G83-Secundária!H83)/N83</f>
        <v>2248.6558684931501</v>
      </c>
      <c r="U83" s="17">
        <f>('Principal Detalhada'!H83-Secundária!I83)/O83</f>
        <v>2132.3460821917802</v>
      </c>
      <c r="V83" s="17">
        <f>('Principal Detalhada'!I83-Secundária!J83)/P83</f>
        <v>1615.4136986301369</v>
      </c>
      <c r="W83" s="17">
        <f>('Principal Detalhada'!J83-Secundária!K83)/Q83</f>
        <v>2655.740120547945</v>
      </c>
      <c r="X83" s="17">
        <f>('Principal Detalhada'!K83-Secundária!L83)/R83</f>
        <v>1008.0181479452054</v>
      </c>
      <c r="Y83" s="16"/>
      <c r="Z83" s="17">
        <f t="shared" si="2"/>
        <v>2655.740120547945</v>
      </c>
      <c r="AA83" s="16"/>
      <c r="AB83" s="17">
        <f t="shared" si="3"/>
        <v>2655.740120547945</v>
      </c>
      <c r="AC83" s="16"/>
      <c r="AD83" s="16"/>
    </row>
    <row r="84" spans="2:30">
      <c r="B84" s="17">
        <v>10</v>
      </c>
      <c r="C84" s="17">
        <v>50</v>
      </c>
      <c r="D84" s="17">
        <v>100</v>
      </c>
      <c r="E84" s="17">
        <v>0.15</v>
      </c>
      <c r="F84" s="17">
        <v>13.299999999999999</v>
      </c>
      <c r="G84" s="16"/>
      <c r="H84" s="17">
        <f>'Principal Detalhada'!$F84*Secundária!B84/1000</f>
        <v>1370.3040000000001</v>
      </c>
      <c r="I84" s="17">
        <f>'Principal Detalhada'!$F84*Secundária!C84/1000</f>
        <v>6851.52</v>
      </c>
      <c r="J84" s="17">
        <f>'Principal Detalhada'!$F84*Secundária!D84/1000</f>
        <v>13703.04</v>
      </c>
      <c r="K84" s="17">
        <f>'Principal Detalhada'!$F84*Secundária!E84/1000</f>
        <v>20.554559999999999</v>
      </c>
      <c r="L84" s="17">
        <f>'Principal Detalhada'!$F84*Secundária!F84/1000</f>
        <v>1822.5043199999998</v>
      </c>
      <c r="M84" s="16"/>
      <c r="N84" s="16">
        <v>18.25</v>
      </c>
      <c r="O84" s="16">
        <v>36.5</v>
      </c>
      <c r="P84" s="16">
        <v>21.9</v>
      </c>
      <c r="Q84" s="16">
        <v>0.36499999999999999</v>
      </c>
      <c r="R84" s="16">
        <v>1.6425000000000001</v>
      </c>
      <c r="S84" s="16"/>
      <c r="T84" s="17">
        <f>('Principal Detalhada'!G84-Secundária!H84)/N84</f>
        <v>2177.4693698630131</v>
      </c>
      <c r="U84" s="17">
        <f>('Principal Detalhada'!H84-Secundária!I84)/O84</f>
        <v>2064.8416438356162</v>
      </c>
      <c r="V84" s="17">
        <f>('Principal Detalhada'!I84-Secundária!J84)/P84</f>
        <v>1564.2739726027394</v>
      </c>
      <c r="W84" s="17">
        <f>('Principal Detalhada'!J84-Secundária!K84)/Q84</f>
        <v>2571.6664109589042</v>
      </c>
      <c r="X84" s="17">
        <f>('Principal Detalhada'!K84-Secundária!L84)/R84</f>
        <v>976.10695890410977</v>
      </c>
      <c r="Y84" s="16"/>
      <c r="Z84" s="17">
        <f t="shared" si="2"/>
        <v>2571.6664109589042</v>
      </c>
      <c r="AA84" s="16"/>
      <c r="AB84" s="17">
        <f t="shared" si="3"/>
        <v>2571.6664109589042</v>
      </c>
      <c r="AC84" s="16"/>
      <c r="AD84" s="16"/>
    </row>
    <row r="85" spans="2:30">
      <c r="B85" s="17">
        <v>10</v>
      </c>
      <c r="C85" s="17">
        <v>50</v>
      </c>
      <c r="D85" s="17">
        <v>100</v>
      </c>
      <c r="E85" s="17">
        <v>0.15</v>
      </c>
      <c r="F85" s="17">
        <v>13.299999999999999</v>
      </c>
      <c r="G85" s="16"/>
      <c r="H85" s="17">
        <f>'Principal Detalhada'!$F85*Secundária!B85/1000</f>
        <v>1228.8816000000002</v>
      </c>
      <c r="I85" s="17">
        <f>'Principal Detalhada'!$F85*Secundária!C85/1000</f>
        <v>6144.4080000000004</v>
      </c>
      <c r="J85" s="17">
        <f>'Principal Detalhada'!$F85*Secundária!D85/1000</f>
        <v>12288.816000000001</v>
      </c>
      <c r="K85" s="17">
        <f>'Principal Detalhada'!$F85*Secundária!E85/1000</f>
        <v>18.433223999999999</v>
      </c>
      <c r="L85" s="17">
        <f>'Principal Detalhada'!$F85*Secundária!F85/1000</f>
        <v>1634.4125279999998</v>
      </c>
      <c r="M85" s="16"/>
      <c r="N85" s="16">
        <v>18.25</v>
      </c>
      <c r="O85" s="16">
        <v>36.5</v>
      </c>
      <c r="P85" s="16">
        <v>21.9</v>
      </c>
      <c r="Q85" s="16">
        <v>0.36499999999999999</v>
      </c>
      <c r="R85" s="16">
        <v>1.6425000000000001</v>
      </c>
      <c r="S85" s="16"/>
      <c r="T85" s="17">
        <f>('Principal Detalhada'!G85-Secundária!H85)/N85</f>
        <v>1952.7433643835614</v>
      </c>
      <c r="U85" s="17">
        <f>('Principal Detalhada'!H85-Secundária!I85)/O85</f>
        <v>1851.739397260274</v>
      </c>
      <c r="V85" s="17">
        <f>('Principal Detalhada'!I85-Secundária!J85)/P85</f>
        <v>1402.8328767123289</v>
      </c>
      <c r="W85" s="17">
        <f>('Principal Detalhada'!J85-Secundária!K85)/Q85</f>
        <v>2306.2572493150687</v>
      </c>
      <c r="X85" s="17">
        <f>('Principal Detalhada'!K85-Secundária!L85)/R85</f>
        <v>875.36771506849334</v>
      </c>
      <c r="Y85" s="16"/>
      <c r="Z85" s="17">
        <f t="shared" si="2"/>
        <v>2306.2572493150687</v>
      </c>
      <c r="AA85" s="16"/>
      <c r="AB85" s="17">
        <f t="shared" si="3"/>
        <v>2306.2572493150687</v>
      </c>
      <c r="AC85" s="16"/>
      <c r="AD85" s="16"/>
    </row>
    <row r="86" spans="2:30">
      <c r="B86" s="17">
        <v>10</v>
      </c>
      <c r="C86" s="17">
        <v>50</v>
      </c>
      <c r="D86" s="17">
        <v>100</v>
      </c>
      <c r="E86" s="17">
        <v>0.15</v>
      </c>
      <c r="F86" s="17">
        <v>13.299999999999999</v>
      </c>
      <c r="G86" s="16"/>
      <c r="H86" s="17">
        <f>'Principal Detalhada'!$F86*Secundária!B86/1000</f>
        <v>1071.6479999999999</v>
      </c>
      <c r="I86" s="17">
        <f>'Principal Detalhada'!$F86*Secundária!C86/1000</f>
        <v>5358.24</v>
      </c>
      <c r="J86" s="17">
        <f>'Principal Detalhada'!$F86*Secundária!D86/1000</f>
        <v>10716.48</v>
      </c>
      <c r="K86" s="17">
        <f>'Principal Detalhada'!$F86*Secundária!E86/1000</f>
        <v>16.074719999999999</v>
      </c>
      <c r="L86" s="17">
        <f>'Principal Detalhada'!$F86*Secundária!F86/1000</f>
        <v>1425.2918399999999</v>
      </c>
      <c r="M86" s="16"/>
      <c r="N86" s="16">
        <v>18.25</v>
      </c>
      <c r="O86" s="16">
        <v>36.5</v>
      </c>
      <c r="P86" s="16">
        <v>21.9</v>
      </c>
      <c r="Q86" s="16">
        <v>0.36499999999999999</v>
      </c>
      <c r="R86" s="16">
        <v>1.6425000000000001</v>
      </c>
      <c r="S86" s="16"/>
      <c r="T86" s="17">
        <f>('Principal Detalhada'!G86-Secundária!H86)/N86</f>
        <v>1702.8927123287669</v>
      </c>
      <c r="U86" s="17">
        <f>('Principal Detalhada'!H86-Secundária!I86)/O86</f>
        <v>1614.8120547945205</v>
      </c>
      <c r="V86" s="17">
        <f>('Principal Detalhada'!I86-Secundária!J86)/P86</f>
        <v>1223.3424657534247</v>
      </c>
      <c r="W86" s="17">
        <f>('Principal Detalhada'!J86-Secundária!K86)/Q86</f>
        <v>2011.1750136986302</v>
      </c>
      <c r="X86" s="17">
        <f>('Principal Detalhada'!K86-Secundária!L86)/R86</f>
        <v>763.36569863013722</v>
      </c>
      <c r="Y86" s="16"/>
      <c r="Z86" s="17">
        <f t="shared" si="2"/>
        <v>2011.1750136986302</v>
      </c>
      <c r="AA86" s="16"/>
      <c r="AB86" s="17">
        <f t="shared" si="3"/>
        <v>2011.1750136986302</v>
      </c>
      <c r="AC86" s="16"/>
      <c r="AD86" s="16"/>
    </row>
    <row r="87" spans="2:30">
      <c r="B87" s="17">
        <v>10</v>
      </c>
      <c r="C87" s="17">
        <v>50</v>
      </c>
      <c r="D87" s="17">
        <v>100</v>
      </c>
      <c r="E87" s="17">
        <v>0.15</v>
      </c>
      <c r="F87" s="17">
        <v>13.299999999999999</v>
      </c>
      <c r="G87" s="16"/>
      <c r="H87" s="17">
        <f>'Principal Detalhada'!$F87*Secundária!B87/1000</f>
        <v>1071.6479999999999</v>
      </c>
      <c r="I87" s="17">
        <f>'Principal Detalhada'!$F87*Secundária!C87/1000</f>
        <v>5358.24</v>
      </c>
      <c r="J87" s="17">
        <f>'Principal Detalhada'!$F87*Secundária!D87/1000</f>
        <v>10716.48</v>
      </c>
      <c r="K87" s="17">
        <f>'Principal Detalhada'!$F87*Secundária!E87/1000</f>
        <v>16.074719999999999</v>
      </c>
      <c r="L87" s="17">
        <f>'Principal Detalhada'!$F87*Secundária!F87/1000</f>
        <v>1425.2918399999999</v>
      </c>
      <c r="M87" s="16"/>
      <c r="N87" s="16">
        <v>18.25</v>
      </c>
      <c r="O87" s="16">
        <v>36.5</v>
      </c>
      <c r="P87" s="16">
        <v>21.9</v>
      </c>
      <c r="Q87" s="16">
        <v>0.36499999999999999</v>
      </c>
      <c r="R87" s="16">
        <v>1.6425000000000001</v>
      </c>
      <c r="S87" s="16"/>
      <c r="T87" s="17">
        <f>('Principal Detalhada'!G87-Secundária!H87)/N87</f>
        <v>1702.8927123287669</v>
      </c>
      <c r="U87" s="17">
        <f>('Principal Detalhada'!H87-Secundária!I87)/O87</f>
        <v>1614.8120547945205</v>
      </c>
      <c r="V87" s="17">
        <f>('Principal Detalhada'!I87-Secundária!J87)/P87</f>
        <v>1223.3424657534247</v>
      </c>
      <c r="W87" s="17">
        <f>('Principal Detalhada'!J87-Secundária!K87)/Q87</f>
        <v>2011.1750136986302</v>
      </c>
      <c r="X87" s="17">
        <f>('Principal Detalhada'!K87-Secundária!L87)/R87</f>
        <v>763.36569863013722</v>
      </c>
      <c r="Y87" s="16"/>
      <c r="Z87" s="17">
        <f t="shared" si="2"/>
        <v>2011.1750136986302</v>
      </c>
      <c r="AA87" s="16"/>
      <c r="AB87" s="17">
        <f t="shared" si="3"/>
        <v>2011.1750136986302</v>
      </c>
      <c r="AC87" s="16"/>
      <c r="AD87" s="16"/>
    </row>
    <row r="88" spans="2:30">
      <c r="B88" s="17">
        <v>10</v>
      </c>
      <c r="C88" s="17">
        <v>50</v>
      </c>
      <c r="D88" s="17">
        <v>100</v>
      </c>
      <c r="E88" s="17">
        <v>0.15</v>
      </c>
      <c r="F88" s="17">
        <v>13.299999999999999</v>
      </c>
      <c r="G88" s="16"/>
      <c r="H88" s="17">
        <f>'Principal Detalhada'!$F88*Secundária!B88/1000</f>
        <v>948.67200000000003</v>
      </c>
      <c r="I88" s="17">
        <f>'Principal Detalhada'!$F88*Secundária!C88/1000</f>
        <v>4743.3599999999997</v>
      </c>
      <c r="J88" s="17">
        <f>'Principal Detalhada'!$F88*Secundária!D88/1000</f>
        <v>9486.7199999999993</v>
      </c>
      <c r="K88" s="17">
        <f>'Principal Detalhada'!$F88*Secundária!E88/1000</f>
        <v>14.230079999999999</v>
      </c>
      <c r="L88" s="17">
        <f>'Principal Detalhada'!$F88*Secundária!F88/1000</f>
        <v>1261.7337599999998</v>
      </c>
      <c r="M88" s="16"/>
      <c r="N88" s="16">
        <v>18.25</v>
      </c>
      <c r="O88" s="16">
        <v>36.5</v>
      </c>
      <c r="P88" s="16">
        <v>21.9</v>
      </c>
      <c r="Q88" s="16">
        <v>0.36499999999999999</v>
      </c>
      <c r="R88" s="16">
        <v>1.6425000000000001</v>
      </c>
      <c r="S88" s="16"/>
      <c r="T88" s="17">
        <f>('Principal Detalhada'!G88-Secundária!H88)/N88</f>
        <v>1507.478794520548</v>
      </c>
      <c r="U88" s="17">
        <f>('Principal Detalhada'!H88-Secundária!I88)/O88</f>
        <v>1429.5057534246575</v>
      </c>
      <c r="V88" s="17">
        <f>('Principal Detalhada'!I88-Secundária!J88)/P88</f>
        <v>1082.958904109589</v>
      </c>
      <c r="W88" s="17">
        <f>('Principal Detalhada'!J88-Secundária!K88)/Q88</f>
        <v>1780.3844383561641</v>
      </c>
      <c r="X88" s="17">
        <f>('Principal Detalhada'!K88-Secundária!L88)/R88</f>
        <v>675.76635616438352</v>
      </c>
      <c r="Y88" s="16"/>
      <c r="Z88" s="17">
        <f t="shared" si="2"/>
        <v>1780.3844383561641</v>
      </c>
      <c r="AA88" s="16"/>
      <c r="AB88" s="17">
        <f t="shared" si="3"/>
        <v>1780.3844383561641</v>
      </c>
      <c r="AC88" s="16"/>
      <c r="AD88" s="16"/>
    </row>
    <row r="89" spans="2:30">
      <c r="B89" s="17">
        <v>10</v>
      </c>
      <c r="C89" s="17">
        <v>50</v>
      </c>
      <c r="D89" s="17">
        <v>100</v>
      </c>
      <c r="E89" s="17">
        <v>0.15</v>
      </c>
      <c r="F89" s="17">
        <v>13.299999999999999</v>
      </c>
      <c r="G89" s="16"/>
      <c r="H89" s="17">
        <f>'Principal Detalhada'!$F89*Secundária!B89/1000</f>
        <v>440.95679999999999</v>
      </c>
      <c r="I89" s="17">
        <f>'Principal Detalhada'!$F89*Secundária!C89/1000</f>
        <v>2204.7840000000001</v>
      </c>
      <c r="J89" s="17">
        <f>'Principal Detalhada'!$F89*Secundária!D89/1000</f>
        <v>4409.5680000000002</v>
      </c>
      <c r="K89" s="17">
        <f>'Principal Detalhada'!$F89*Secundária!E89/1000</f>
        <v>6.6143520000000002</v>
      </c>
      <c r="L89" s="17">
        <f>'Principal Detalhada'!$F89*Secundária!F89/1000</f>
        <v>586.47254399999997</v>
      </c>
      <c r="M89" s="16"/>
      <c r="N89" s="16">
        <v>18.25</v>
      </c>
      <c r="O89" s="16">
        <v>36.5</v>
      </c>
      <c r="P89" s="16">
        <v>21.9</v>
      </c>
      <c r="Q89" s="16">
        <v>0.36499999999999999</v>
      </c>
      <c r="R89" s="16">
        <v>1.6425000000000001</v>
      </c>
      <c r="S89" s="16"/>
      <c r="T89" s="17">
        <f>('Principal Detalhada'!G89-Secundária!H89)/N89</f>
        <v>700.69847671232878</v>
      </c>
      <c r="U89" s="17">
        <f>('Principal Detalhada'!H89-Secundária!I89)/O89</f>
        <v>664.45545205479448</v>
      </c>
      <c r="V89" s="17">
        <f>('Principal Detalhada'!I89-Secundária!J89)/P89</f>
        <v>503.37534246575336</v>
      </c>
      <c r="W89" s="17">
        <f>('Principal Detalhada'!J89-Secundária!K89)/Q89</f>
        <v>827.54906301369863</v>
      </c>
      <c r="X89" s="17">
        <f>('Principal Detalhada'!K89-Secundária!L89)/R89</f>
        <v>314.1062136986302</v>
      </c>
      <c r="Y89" s="16"/>
      <c r="Z89" s="17">
        <f t="shared" si="2"/>
        <v>827.54906301369863</v>
      </c>
      <c r="AA89" s="16"/>
      <c r="AB89" s="17">
        <f t="shared" si="3"/>
        <v>827.54906301369863</v>
      </c>
      <c r="AC89" s="16"/>
      <c r="AD89" s="16"/>
    </row>
    <row r="90" spans="2:30">
      <c r="B90" s="17">
        <v>10</v>
      </c>
      <c r="C90" s="17">
        <v>50</v>
      </c>
      <c r="D90" s="17">
        <v>100</v>
      </c>
      <c r="E90" s="17">
        <v>0.15</v>
      </c>
      <c r="F90" s="17">
        <v>13.299999999999999</v>
      </c>
      <c r="G90" s="16"/>
      <c r="H90" s="17">
        <f>'Principal Detalhada'!$F90*Secundária!B90/1000</f>
        <v>421.63200000000001</v>
      </c>
      <c r="I90" s="17">
        <f>'Principal Detalhada'!$F90*Secundária!C90/1000</f>
        <v>2108.16</v>
      </c>
      <c r="J90" s="17">
        <f>'Principal Detalhada'!$F90*Secundária!D90/1000</f>
        <v>4216.32</v>
      </c>
      <c r="K90" s="17">
        <f>'Principal Detalhada'!$F90*Secundária!E90/1000</f>
        <v>6.3244799999999994</v>
      </c>
      <c r="L90" s="17">
        <f>'Principal Detalhada'!$F90*Secundária!F90/1000</f>
        <v>560.77055999999993</v>
      </c>
      <c r="M90" s="16"/>
      <c r="N90" s="16">
        <v>18.25</v>
      </c>
      <c r="O90" s="16">
        <v>36.5</v>
      </c>
      <c r="P90" s="16">
        <v>21.9</v>
      </c>
      <c r="Q90" s="16">
        <v>0.36499999999999999</v>
      </c>
      <c r="R90" s="16">
        <v>1.6425000000000001</v>
      </c>
      <c r="S90" s="16"/>
      <c r="T90" s="17">
        <f>('Principal Detalhada'!G90-Secundária!H90)/N90</f>
        <v>669.99057534246572</v>
      </c>
      <c r="U90" s="17">
        <f>('Principal Detalhada'!H90-Secundária!I90)/O90</f>
        <v>635.33589041095888</v>
      </c>
      <c r="V90" s="17">
        <f>('Principal Detalhada'!I90-Secundária!J90)/P90</f>
        <v>481.31506849315059</v>
      </c>
      <c r="W90" s="17">
        <f>('Principal Detalhada'!J90-Secundária!K90)/Q90</f>
        <v>791.28197260273976</v>
      </c>
      <c r="X90" s="17">
        <f>('Principal Detalhada'!K90-Secundária!L90)/R90</f>
        <v>300.34060273972602</v>
      </c>
      <c r="Y90" s="16"/>
      <c r="Z90" s="17">
        <f t="shared" si="2"/>
        <v>791.28197260273976</v>
      </c>
      <c r="AA90" s="16"/>
      <c r="AB90" s="17">
        <f t="shared" si="3"/>
        <v>791.28197260273976</v>
      </c>
      <c r="AC90" s="16"/>
      <c r="AD90" s="16"/>
    </row>
    <row r="91" spans="2:30">
      <c r="B91" s="17">
        <v>10</v>
      </c>
      <c r="C91" s="17">
        <v>50</v>
      </c>
      <c r="D91" s="17">
        <v>100</v>
      </c>
      <c r="E91" s="17">
        <v>0.15</v>
      </c>
      <c r="F91" s="17">
        <v>13.299999999999999</v>
      </c>
      <c r="G91" s="16"/>
      <c r="H91" s="17">
        <f>'Principal Detalhada'!$F91*Secundária!B91/1000</f>
        <v>226.89071999999999</v>
      </c>
      <c r="I91" s="17">
        <f>'Principal Detalhada'!$F91*Secundária!C91/1000</f>
        <v>1134.4536000000001</v>
      </c>
      <c r="J91" s="17">
        <f>'Principal Detalhada'!$F91*Secundária!D91/1000</f>
        <v>2268.9072000000001</v>
      </c>
      <c r="K91" s="17">
        <f>'Principal Detalhada'!$F91*Secundária!E91/1000</f>
        <v>3.4033607999999997</v>
      </c>
      <c r="L91" s="17">
        <f>'Principal Detalhada'!$F91*Secundária!F91/1000</f>
        <v>301.76465759999996</v>
      </c>
      <c r="M91" s="16"/>
      <c r="N91" s="16">
        <v>18.25</v>
      </c>
      <c r="O91" s="16">
        <v>36.5</v>
      </c>
      <c r="P91" s="16">
        <v>21.9</v>
      </c>
      <c r="Q91" s="16">
        <v>0.36499999999999999</v>
      </c>
      <c r="R91" s="16">
        <v>1.6425000000000001</v>
      </c>
      <c r="S91" s="16"/>
      <c r="T91" s="17">
        <f>('Principal Detalhada'!G91-Secundária!H91)/N91</f>
        <v>360.53867835616438</v>
      </c>
      <c r="U91" s="17">
        <f>('Principal Detalhada'!H91-Secundária!I91)/O91</f>
        <v>341.89012602739723</v>
      </c>
      <c r="V91" s="17">
        <f>('Principal Detalhada'!I91-Secundária!J91)/P91</f>
        <v>259.0076712328767</v>
      </c>
      <c r="W91" s="17">
        <f>('Principal Detalhada'!J91-Secundária!K91)/Q91</f>
        <v>425.80861150684933</v>
      </c>
      <c r="X91" s="17">
        <f>('Principal Detalhada'!K91-Secundária!L91)/R91</f>
        <v>161.6207868493151</v>
      </c>
      <c r="Y91" s="16"/>
      <c r="Z91" s="17">
        <f t="shared" si="2"/>
        <v>425.80861150684933</v>
      </c>
      <c r="AA91" s="16"/>
      <c r="AB91" s="17">
        <f t="shared" si="3"/>
        <v>425.80861150684933</v>
      </c>
      <c r="AC91" s="16"/>
      <c r="AD91" s="16"/>
    </row>
    <row r="92" spans="2:30">
      <c r="B92" s="17">
        <v>10</v>
      </c>
      <c r="C92" s="17">
        <v>50</v>
      </c>
      <c r="D92" s="17">
        <v>100</v>
      </c>
      <c r="E92" s="17">
        <v>0.15</v>
      </c>
      <c r="F92" s="17">
        <v>13.299999999999999</v>
      </c>
      <c r="G92" s="16"/>
      <c r="H92" s="17">
        <f>'Principal Detalhada'!$F92*Secundária!B92/1000</f>
        <v>216.0864</v>
      </c>
      <c r="I92" s="17">
        <f>'Principal Detalhada'!$F92*Secundária!C92/1000</f>
        <v>1080.432</v>
      </c>
      <c r="J92" s="17">
        <f>'Principal Detalhada'!$F92*Secundária!D92/1000</f>
        <v>2160.864</v>
      </c>
      <c r="K92" s="17">
        <f>'Principal Detalhada'!$F92*Secundária!E92/1000</f>
        <v>3.2412959999999997</v>
      </c>
      <c r="L92" s="17">
        <f>'Principal Detalhada'!$F92*Secundária!F92/1000</f>
        <v>287.39491199999998</v>
      </c>
      <c r="M92" s="16"/>
      <c r="N92" s="16">
        <v>18.25</v>
      </c>
      <c r="O92" s="16">
        <v>36.5</v>
      </c>
      <c r="P92" s="16">
        <v>21.9</v>
      </c>
      <c r="Q92" s="16">
        <v>0.36499999999999999</v>
      </c>
      <c r="R92" s="16">
        <v>1.6425000000000001</v>
      </c>
      <c r="S92" s="16"/>
      <c r="T92" s="17">
        <f>('Principal Detalhada'!G92-Secundária!H92)/N92</f>
        <v>343.37016986301364</v>
      </c>
      <c r="U92" s="17">
        <f>('Principal Detalhada'!H92-Secundária!I92)/O92</f>
        <v>325.6096438356164</v>
      </c>
      <c r="V92" s="17">
        <f>('Principal Detalhada'!I92-Secundária!J92)/P92</f>
        <v>246.67397260273972</v>
      </c>
      <c r="W92" s="17">
        <f>('Principal Detalhada'!J92-Secundária!K92)/Q92</f>
        <v>405.5320109589041</v>
      </c>
      <c r="X92" s="17">
        <f>('Principal Detalhada'!K92-Secundária!L92)/R92</f>
        <v>153.9245589041096</v>
      </c>
      <c r="Y92" s="16"/>
      <c r="Z92" s="17">
        <f t="shared" si="2"/>
        <v>405.5320109589041</v>
      </c>
      <c r="AA92" s="16"/>
      <c r="AB92" s="17">
        <f t="shared" si="3"/>
        <v>405.5320109589041</v>
      </c>
      <c r="AC92" s="16"/>
      <c r="AD92" s="16"/>
    </row>
    <row r="93" spans="2:30">
      <c r="B93" s="17">
        <v>10</v>
      </c>
      <c r="C93" s="17">
        <v>50</v>
      </c>
      <c r="D93" s="17">
        <v>100</v>
      </c>
      <c r="E93" s="17">
        <v>0.15</v>
      </c>
      <c r="F93" s="17">
        <v>13.299999999999999</v>
      </c>
      <c r="G93" s="16"/>
      <c r="H93" s="17">
        <f>'Principal Detalhada'!$F93*Secundária!B93/1000</f>
        <v>154.5984</v>
      </c>
      <c r="I93" s="17">
        <f>'Principal Detalhada'!$F93*Secundária!C93/1000</f>
        <v>772.99199999999996</v>
      </c>
      <c r="J93" s="17">
        <f>'Principal Detalhada'!$F93*Secundária!D93/1000</f>
        <v>1545.9839999999999</v>
      </c>
      <c r="K93" s="17">
        <f>'Principal Detalhada'!$F93*Secundária!E93/1000</f>
        <v>2.3189760000000001</v>
      </c>
      <c r="L93" s="17">
        <f>'Principal Detalhada'!$F93*Secundária!F93/1000</f>
        <v>205.61587199999997</v>
      </c>
      <c r="M93" s="16"/>
      <c r="N93" s="16">
        <v>18.25</v>
      </c>
      <c r="O93" s="16">
        <v>36.5</v>
      </c>
      <c r="P93" s="16">
        <v>21.9</v>
      </c>
      <c r="Q93" s="16">
        <v>0.36499999999999999</v>
      </c>
      <c r="R93" s="16">
        <v>1.6425000000000001</v>
      </c>
      <c r="S93" s="16"/>
      <c r="T93" s="17">
        <f>('Principal Detalhada'!G93-Secundária!H93)/N93</f>
        <v>245.66321095890413</v>
      </c>
      <c r="U93" s="17">
        <f>('Principal Detalhada'!H93-Secundária!I93)/O93</f>
        <v>232.95649315068493</v>
      </c>
      <c r="V93" s="17">
        <f>('Principal Detalhada'!I93-Secundária!J93)/P93</f>
        <v>176.48219178082192</v>
      </c>
      <c r="W93" s="17">
        <f>('Principal Detalhada'!J93-Secundária!K93)/Q93</f>
        <v>290.1367232876712</v>
      </c>
      <c r="X93" s="17">
        <f>('Principal Detalhada'!K93-Secundária!L93)/R93</f>
        <v>110.12488767123291</v>
      </c>
      <c r="Y93" s="16"/>
      <c r="Z93" s="17">
        <f t="shared" si="2"/>
        <v>290.1367232876712</v>
      </c>
      <c r="AA93" s="16"/>
      <c r="AB93" s="17">
        <f t="shared" si="3"/>
        <v>290.1367232876712</v>
      </c>
      <c r="AC93" s="16"/>
      <c r="AD93" s="16"/>
    </row>
    <row r="94" spans="2:30">
      <c r="B94" s="17">
        <v>10</v>
      </c>
      <c r="C94" s="17">
        <v>50</v>
      </c>
      <c r="D94" s="17">
        <v>100</v>
      </c>
      <c r="E94" s="17">
        <v>0.15</v>
      </c>
      <c r="F94" s="17">
        <v>13.299999999999999</v>
      </c>
      <c r="G94" s="16"/>
      <c r="H94" s="17">
        <f>'Principal Detalhada'!$F94*Secundária!B94/1000</f>
        <v>94.867199999999997</v>
      </c>
      <c r="I94" s="17">
        <f>'Principal Detalhada'!$F94*Secundária!C94/1000</f>
        <v>474.33599999999996</v>
      </c>
      <c r="J94" s="17">
        <f>'Principal Detalhada'!$F94*Secundária!D94/1000</f>
        <v>948.67199999999991</v>
      </c>
      <c r="K94" s="17">
        <f>'Principal Detalhada'!$F94*Secundária!E94/1000</f>
        <v>1.4230079999999998</v>
      </c>
      <c r="L94" s="17">
        <f>'Principal Detalhada'!$F94*Secundária!F94/1000</f>
        <v>126.17337599999998</v>
      </c>
      <c r="M94" s="16"/>
      <c r="N94" s="16">
        <v>18.25</v>
      </c>
      <c r="O94" s="16">
        <v>36.5</v>
      </c>
      <c r="P94" s="16">
        <v>21.9</v>
      </c>
      <c r="Q94" s="16">
        <v>0.36499999999999999</v>
      </c>
      <c r="R94" s="16">
        <v>1.6425000000000001</v>
      </c>
      <c r="S94" s="16"/>
      <c r="T94" s="17">
        <f>('Principal Detalhada'!G94-Secundária!H94)/N94</f>
        <v>150.74787945205478</v>
      </c>
      <c r="U94" s="17">
        <f>('Principal Detalhada'!H94-Secundária!I94)/O94</f>
        <v>142.95057534246573</v>
      </c>
      <c r="V94" s="17">
        <f>('Principal Detalhada'!I94-Secundária!J94)/P94</f>
        <v>108.29589041095888</v>
      </c>
      <c r="W94" s="17">
        <f>('Principal Detalhada'!J94-Secundária!K94)/Q94</f>
        <v>178.03844383561645</v>
      </c>
      <c r="X94" s="17">
        <f>('Principal Detalhada'!K94-Secundária!L94)/R94</f>
        <v>67.576635616438367</v>
      </c>
      <c r="Y94" s="16"/>
      <c r="Z94" s="17">
        <f t="shared" si="2"/>
        <v>178.03844383561645</v>
      </c>
      <c r="AA94" s="16"/>
      <c r="AB94" s="17">
        <f t="shared" si="3"/>
        <v>178.03844383561645</v>
      </c>
      <c r="AC94" s="16"/>
      <c r="AD94" s="16"/>
    </row>
    <row r="95" spans="2:30">
      <c r="B95" s="17">
        <v>10</v>
      </c>
      <c r="C95" s="17">
        <v>50</v>
      </c>
      <c r="D95" s="17">
        <v>100</v>
      </c>
      <c r="E95" s="17">
        <v>0.15</v>
      </c>
      <c r="F95" s="17">
        <v>13.299999999999999</v>
      </c>
      <c r="G95" s="16"/>
      <c r="H95" s="17">
        <f>'Principal Detalhada'!$F95*Secundária!B95/1000</f>
        <v>11.163</v>
      </c>
      <c r="I95" s="17">
        <f>'Principal Detalhada'!$F95*Secundária!C95/1000</f>
        <v>55.814999999999998</v>
      </c>
      <c r="J95" s="17">
        <f>'Principal Detalhada'!$F95*Secundária!D95/1000</f>
        <v>111.63</v>
      </c>
      <c r="K95" s="17">
        <f>'Principal Detalhada'!$F95*Secundária!E95/1000</f>
        <v>0.16744499999999998</v>
      </c>
      <c r="L95" s="17">
        <f>'Principal Detalhada'!$F95*Secundária!F95/1000</f>
        <v>14.846789999999999</v>
      </c>
      <c r="M95" s="16"/>
      <c r="N95" s="16">
        <v>18.25</v>
      </c>
      <c r="O95" s="16">
        <v>36.5</v>
      </c>
      <c r="P95" s="16">
        <v>21.9</v>
      </c>
      <c r="Q95" s="16">
        <v>0.36499999999999999</v>
      </c>
      <c r="R95" s="16">
        <v>1.6425000000000001</v>
      </c>
      <c r="S95" s="16"/>
      <c r="T95" s="17">
        <f>('Principal Detalhada'!G95-Secundária!H95)/N95</f>
        <v>17.738465753424656</v>
      </c>
      <c r="U95" s="17">
        <f>('Principal Detalhada'!H95-Secundária!I95)/O95</f>
        <v>16.820958904109588</v>
      </c>
      <c r="V95" s="17">
        <f>('Principal Detalhada'!I95-Secundária!J95)/P95</f>
        <v>12.743150684931507</v>
      </c>
      <c r="W95" s="17">
        <f>('Principal Detalhada'!J95-Secundária!K95)/Q95</f>
        <v>20.949739726027399</v>
      </c>
      <c r="X95" s="17">
        <f>('Principal Detalhada'!K95-Secundária!L95)/R95</f>
        <v>7.9517260273972603</v>
      </c>
      <c r="Y95" s="16"/>
      <c r="Z95" s="17">
        <f t="shared" si="2"/>
        <v>20.949739726027399</v>
      </c>
      <c r="AA95" s="16"/>
      <c r="AB95" s="17">
        <f t="shared" si="3"/>
        <v>20.949739726027399</v>
      </c>
      <c r="AC95" s="16"/>
      <c r="AD95" s="16"/>
    </row>
    <row r="96" spans="2:30">
      <c r="B96" s="17">
        <v>10</v>
      </c>
      <c r="C96" s="17">
        <v>50</v>
      </c>
      <c r="D96" s="17">
        <v>100</v>
      </c>
      <c r="E96" s="17">
        <v>0.15</v>
      </c>
      <c r="F96" s="17">
        <v>13.299999999999999</v>
      </c>
      <c r="G96" s="16"/>
      <c r="H96" s="17">
        <f>'Principal Detalhada'!$F96*Secundária!B96/1000</f>
        <v>3088.8</v>
      </c>
      <c r="I96" s="17">
        <f>'Principal Detalhada'!$F96*Secundária!C96/1000</f>
        <v>15444</v>
      </c>
      <c r="J96" s="17">
        <f>'Principal Detalhada'!$F96*Secundária!D96/1000</f>
        <v>30888</v>
      </c>
      <c r="K96" s="17">
        <f>'Principal Detalhada'!$F96*Secundária!E96/1000</f>
        <v>46.332000000000001</v>
      </c>
      <c r="L96" s="17">
        <f>'Principal Detalhada'!$F96*Secundária!F96/1000</f>
        <v>4108.1039999999994</v>
      </c>
      <c r="M96" s="16"/>
      <c r="N96" s="16">
        <v>18.25</v>
      </c>
      <c r="O96" s="16">
        <v>36.5</v>
      </c>
      <c r="P96" s="16">
        <v>21.9</v>
      </c>
      <c r="Q96" s="16">
        <v>0.36499999999999999</v>
      </c>
      <c r="R96" s="16">
        <v>1.6425000000000001</v>
      </c>
      <c r="S96" s="16"/>
      <c r="T96" s="17">
        <f>('Principal Detalhada'!G96-Secundária!H96)/N96</f>
        <v>-169.24931506849316</v>
      </c>
      <c r="U96" s="17">
        <f>('Principal Detalhada'!H96-Secundária!I96)/O96</f>
        <v>-423.1232876712329</v>
      </c>
      <c r="V96" s="17">
        <f>('Principal Detalhada'!I96-Secundária!J96)/P96</f>
        <v>-1410.4109589041097</v>
      </c>
      <c r="W96" s="17">
        <f>('Principal Detalhada'!J96-Secundária!K96)/Q96</f>
        <v>-126.93698630136987</v>
      </c>
      <c r="X96" s="17">
        <f>('Principal Detalhada'!K96-Secundária!L96)/R96</f>
        <v>-2501.1287671232872</v>
      </c>
      <c r="Y96" s="16"/>
      <c r="Z96" s="17">
        <f t="shared" si="2"/>
        <v>-126.93698630136987</v>
      </c>
      <c r="AA96" s="16"/>
      <c r="AB96" s="17">
        <f t="shared" si="3"/>
        <v>0</v>
      </c>
      <c r="AC96" s="16"/>
      <c r="AD96" s="16"/>
    </row>
    <row r="97" spans="2:30">
      <c r="B97" s="17">
        <v>10</v>
      </c>
      <c r="C97" s="17">
        <v>50</v>
      </c>
      <c r="D97" s="17">
        <v>100</v>
      </c>
      <c r="E97" s="17">
        <v>0.15</v>
      </c>
      <c r="F97" s="17">
        <v>13.299999999999999</v>
      </c>
      <c r="G97" s="16"/>
      <c r="H97" s="17">
        <f>'Principal Detalhada'!$F97*Secundária!B97/1000</f>
        <v>486.6336</v>
      </c>
      <c r="I97" s="17">
        <f>'Principal Detalhada'!$F97*Secundária!C97/1000</f>
        <v>2433.1680000000001</v>
      </c>
      <c r="J97" s="17">
        <f>'Principal Detalhada'!$F97*Secundária!D97/1000</f>
        <v>4866.3360000000002</v>
      </c>
      <c r="K97" s="17">
        <f>'Principal Detalhada'!$F97*Secundária!E97/1000</f>
        <v>7.2995039999999998</v>
      </c>
      <c r="L97" s="17">
        <f>'Principal Detalhada'!$F97*Secundária!F97/1000</f>
        <v>647.22268799999995</v>
      </c>
      <c r="M97" s="16"/>
      <c r="N97" s="16">
        <v>18.25</v>
      </c>
      <c r="O97" s="16">
        <v>36.5</v>
      </c>
      <c r="P97" s="16">
        <v>21.9</v>
      </c>
      <c r="Q97" s="16">
        <v>0.36499999999999999</v>
      </c>
      <c r="R97" s="16">
        <v>1.6425000000000001</v>
      </c>
      <c r="S97" s="16"/>
      <c r="T97" s="17">
        <f>('Principal Detalhada'!G97-Secundária!H97)/N97</f>
        <v>1306.5778849315068</v>
      </c>
      <c r="U97" s="17">
        <f>('Principal Detalhada'!H97-Secundária!I97)/O97</f>
        <v>1799.8776986301368</v>
      </c>
      <c r="V97" s="17">
        <f>('Principal Detalhada'!I97-Secundária!J97)/P97</f>
        <v>999.9320547945207</v>
      </c>
      <c r="W97" s="17">
        <f>('Principal Detalhada'!J97-Secundária!K97)/Q97</f>
        <v>646.62272876712325</v>
      </c>
      <c r="X97" s="17">
        <f>('Principal Detalhada'!K97-Secundária!L97)/R97</f>
        <v>-394.04729863013694</v>
      </c>
      <c r="Y97" s="16"/>
      <c r="Z97" s="17">
        <f t="shared" si="2"/>
        <v>1799.8776986301368</v>
      </c>
      <c r="AA97" s="16"/>
      <c r="AB97" s="17">
        <f t="shared" si="3"/>
        <v>1799.8776986301368</v>
      </c>
      <c r="AC97" s="16"/>
      <c r="AD97" s="16"/>
    </row>
    <row r="98" spans="2:30">
      <c r="B98" s="17">
        <v>10</v>
      </c>
      <c r="C98" s="17">
        <v>50</v>
      </c>
      <c r="D98" s="17">
        <v>100</v>
      </c>
      <c r="E98" s="17">
        <v>0.15</v>
      </c>
      <c r="F98" s="17">
        <v>13.299999999999999</v>
      </c>
      <c r="G98" s="16"/>
      <c r="H98" s="17">
        <f>'Principal Detalhada'!$F98*Secundária!B98/1000</f>
        <v>153.72</v>
      </c>
      <c r="I98" s="17">
        <f>'Principal Detalhada'!$F98*Secundária!C98/1000</f>
        <v>768.6</v>
      </c>
      <c r="J98" s="17">
        <f>'Principal Detalhada'!$F98*Secundária!D98/1000</f>
        <v>1537.2</v>
      </c>
      <c r="K98" s="17">
        <f>'Principal Detalhada'!$F98*Secundária!E98/1000</f>
        <v>2.3057999999999996</v>
      </c>
      <c r="L98" s="17">
        <f>'Principal Detalhada'!$F98*Secundária!F98/1000</f>
        <v>204.44759999999997</v>
      </c>
      <c r="M98" s="16"/>
      <c r="N98" s="16">
        <v>18.25</v>
      </c>
      <c r="O98" s="16">
        <v>36.5</v>
      </c>
      <c r="P98" s="16">
        <v>21.9</v>
      </c>
      <c r="Q98" s="16">
        <v>0.36499999999999999</v>
      </c>
      <c r="R98" s="16">
        <v>1.6425000000000001</v>
      </c>
      <c r="S98" s="16"/>
      <c r="T98" s="17">
        <f>('Principal Detalhada'!G98-Secundária!H98)/N98</f>
        <v>-8.423013698630136</v>
      </c>
      <c r="U98" s="17">
        <f>('Principal Detalhada'!H98-Secundária!I98)/O98</f>
        <v>-21.057534246575344</v>
      </c>
      <c r="V98" s="17">
        <f>('Principal Detalhada'!I98-Secundária!J98)/P98</f>
        <v>-70.191780821917817</v>
      </c>
      <c r="W98" s="17">
        <f>('Principal Detalhada'!J98-Secundária!K98)/Q98</f>
        <v>-6.317260273972602</v>
      </c>
      <c r="X98" s="17">
        <f>('Principal Detalhada'!K98-Secundária!L98)/R98</f>
        <v>-124.47342465753422</v>
      </c>
      <c r="Y98" s="16"/>
      <c r="Z98" s="17">
        <f t="shared" si="2"/>
        <v>-6.317260273972602</v>
      </c>
      <c r="AA98" s="16"/>
      <c r="AB98" s="17">
        <f t="shared" si="3"/>
        <v>0</v>
      </c>
      <c r="AC98" s="16"/>
      <c r="AD98" s="16"/>
    </row>
    <row r="99" spans="2:30">
      <c r="B99" s="17">
        <v>10</v>
      </c>
      <c r="C99" s="17">
        <v>50</v>
      </c>
      <c r="D99" s="17">
        <v>100</v>
      </c>
      <c r="E99" s="17">
        <v>0.15</v>
      </c>
      <c r="F99" s="17">
        <v>13.299999999999999</v>
      </c>
      <c r="G99" s="16"/>
      <c r="H99" s="17">
        <f>'Principal Detalhada'!$F99*Secundária!B99/1000</f>
        <v>34.4223</v>
      </c>
      <c r="I99" s="17">
        <f>'Principal Detalhada'!$F99*Secundária!C99/1000</f>
        <v>172.11150000000001</v>
      </c>
      <c r="J99" s="17">
        <f>'Principal Detalhada'!$F99*Secundária!D99/1000</f>
        <v>344.22300000000001</v>
      </c>
      <c r="K99" s="17">
        <f>'Principal Detalhada'!$F99*Secundária!E99/1000</f>
        <v>0.51633449999999992</v>
      </c>
      <c r="L99" s="17">
        <f>'Principal Detalhada'!$F99*Secundária!F99/1000</f>
        <v>45.781658999999998</v>
      </c>
      <c r="M99" s="16"/>
      <c r="N99" s="16">
        <v>18.25</v>
      </c>
      <c r="O99" s="16">
        <v>36.5</v>
      </c>
      <c r="P99" s="16">
        <v>21.9</v>
      </c>
      <c r="Q99" s="16">
        <v>0.36499999999999999</v>
      </c>
      <c r="R99" s="16">
        <v>1.6425000000000001</v>
      </c>
      <c r="S99" s="16"/>
      <c r="T99" s="17">
        <f>('Principal Detalhada'!G99-Secundária!H99)/N99</f>
        <v>-1.8861534246575342</v>
      </c>
      <c r="U99" s="17">
        <f>('Principal Detalhada'!H99-Secundária!I99)/O99</f>
        <v>-4.7153835616438355</v>
      </c>
      <c r="V99" s="17">
        <f>('Principal Detalhada'!I99-Secundária!J99)/P99</f>
        <v>-15.717945205479454</v>
      </c>
      <c r="W99" s="17">
        <f>('Principal Detalhada'!J99-Secundária!K99)/Q99</f>
        <v>-1.4146150684931504</v>
      </c>
      <c r="X99" s="17">
        <f>('Principal Detalhada'!K99-Secundária!L99)/R99</f>
        <v>-27.873156164383559</v>
      </c>
      <c r="Y99" s="16"/>
      <c r="Z99" s="17">
        <f t="shared" si="2"/>
        <v>-1.4146150684931504</v>
      </c>
      <c r="AA99" s="16"/>
      <c r="AB99" s="17">
        <f t="shared" si="3"/>
        <v>0</v>
      </c>
      <c r="AC99" s="16"/>
      <c r="AD99" s="16"/>
    </row>
    <row r="100" spans="2:30">
      <c r="B100" s="17">
        <v>10</v>
      </c>
      <c r="C100" s="17">
        <v>50</v>
      </c>
      <c r="D100" s="17">
        <v>100</v>
      </c>
      <c r="E100" s="17">
        <v>0.15</v>
      </c>
      <c r="F100" s="17">
        <v>13.299999999999999</v>
      </c>
      <c r="G100" s="16"/>
      <c r="H100" s="17">
        <f>'Principal Detalhada'!$F100*Secundária!B100/1000</f>
        <v>31.622399999999999</v>
      </c>
      <c r="I100" s="17">
        <f>'Principal Detalhada'!$F100*Secundária!C100/1000</f>
        <v>158.11199999999999</v>
      </c>
      <c r="J100" s="17">
        <f>'Principal Detalhada'!$F100*Secundária!D100/1000</f>
        <v>316.22399999999999</v>
      </c>
      <c r="K100" s="17">
        <f>'Principal Detalhada'!$F100*Secundária!E100/1000</f>
        <v>0.47433599999999998</v>
      </c>
      <c r="L100" s="17">
        <f>'Principal Detalhada'!$F100*Secundária!F100/1000</f>
        <v>42.057791999999992</v>
      </c>
      <c r="M100" s="16"/>
      <c r="N100" s="16">
        <v>18.25</v>
      </c>
      <c r="O100" s="16">
        <v>36.5</v>
      </c>
      <c r="P100" s="16">
        <v>21.9</v>
      </c>
      <c r="Q100" s="16">
        <v>0.36499999999999999</v>
      </c>
      <c r="R100" s="16">
        <v>1.6425000000000001</v>
      </c>
      <c r="S100" s="16"/>
      <c r="T100" s="17">
        <f>('Principal Detalhada'!G100-Secundária!H100)/N100</f>
        <v>-1.7327342465753424</v>
      </c>
      <c r="U100" s="17">
        <f>('Principal Detalhada'!H100-Secundária!I100)/O100</f>
        <v>-4.3318356164383562</v>
      </c>
      <c r="V100" s="17">
        <f>('Principal Detalhada'!I100-Secundária!J100)/P100</f>
        <v>-14.43945205479452</v>
      </c>
      <c r="W100" s="17">
        <f>('Principal Detalhada'!J100-Secundária!K100)/Q100</f>
        <v>-1.2995506849315068</v>
      </c>
      <c r="X100" s="17">
        <f>('Principal Detalhada'!K100-Secundária!L100)/R100</f>
        <v>-25.605961643835609</v>
      </c>
      <c r="Y100" s="16"/>
      <c r="Z100" s="17">
        <f t="shared" si="2"/>
        <v>-1.2995506849315068</v>
      </c>
      <c r="AA100" s="16"/>
      <c r="AB100" s="17">
        <f t="shared" si="3"/>
        <v>0</v>
      </c>
      <c r="AC100" s="16"/>
      <c r="AD100" s="16"/>
    </row>
    <row r="101" spans="2:30">
      <c r="B101" s="17">
        <v>10</v>
      </c>
      <c r="C101" s="17">
        <v>50</v>
      </c>
      <c r="D101" s="17">
        <v>100</v>
      </c>
      <c r="E101" s="17">
        <v>0.15</v>
      </c>
      <c r="F101" s="17">
        <v>13.299999999999999</v>
      </c>
      <c r="G101" s="16"/>
      <c r="H101" s="17">
        <f>'Principal Detalhada'!$F101*Secundária!B101/1000</f>
        <v>23.36544</v>
      </c>
      <c r="I101" s="17">
        <f>'Principal Detalhada'!$F101*Secundária!C101/1000</f>
        <v>116.82719999999999</v>
      </c>
      <c r="J101" s="17">
        <f>'Principal Detalhada'!$F101*Secundária!D101/1000</f>
        <v>233.65439999999998</v>
      </c>
      <c r="K101" s="17">
        <f>'Principal Detalhada'!$F101*Secundária!E101/1000</f>
        <v>0.35048159999999995</v>
      </c>
      <c r="L101" s="17">
        <f>'Principal Detalhada'!$F101*Secundária!F101/1000</f>
        <v>31.076035199999996</v>
      </c>
      <c r="M101" s="16"/>
      <c r="N101" s="16">
        <v>18.25</v>
      </c>
      <c r="O101" s="16">
        <v>36.5</v>
      </c>
      <c r="P101" s="16">
        <v>21.9</v>
      </c>
      <c r="Q101" s="16">
        <v>0.36499999999999999</v>
      </c>
      <c r="R101" s="16">
        <v>1.6425000000000001</v>
      </c>
      <c r="S101" s="16"/>
      <c r="T101" s="17">
        <f>('Principal Detalhada'!G101-Secundária!H101)/N101</f>
        <v>-1.2802980821917809</v>
      </c>
      <c r="U101" s="17">
        <f>('Principal Detalhada'!H101-Secundária!I101)/O101</f>
        <v>-3.2007452054794516</v>
      </c>
      <c r="V101" s="17">
        <f>('Principal Detalhada'!I101-Secundária!J101)/P101</f>
        <v>-10.669150684931507</v>
      </c>
      <c r="W101" s="17">
        <f>('Principal Detalhada'!J101-Secundária!K101)/Q101</f>
        <v>-0.96022356164383549</v>
      </c>
      <c r="X101" s="17">
        <f>('Principal Detalhada'!K101-Secundária!L101)/R101</f>
        <v>-18.919960547945202</v>
      </c>
      <c r="Y101" s="16"/>
      <c r="Z101" s="17">
        <f t="shared" si="2"/>
        <v>-0.96022356164383549</v>
      </c>
      <c r="AA101" s="16"/>
      <c r="AB101" s="17">
        <f t="shared" si="3"/>
        <v>0</v>
      </c>
      <c r="AC101" s="16"/>
      <c r="AD101" s="16"/>
    </row>
    <row r="102" spans="2:30">
      <c r="B102" s="17">
        <v>10</v>
      </c>
      <c r="C102" s="17">
        <v>50</v>
      </c>
      <c r="D102" s="17">
        <v>100</v>
      </c>
      <c r="E102" s="17">
        <v>0.15</v>
      </c>
      <c r="F102" s="17">
        <v>13.299999999999999</v>
      </c>
      <c r="G102" s="16"/>
      <c r="H102" s="17">
        <f>'Principal Detalhada'!$F102*Secundária!B102/1000</f>
        <v>22.8384</v>
      </c>
      <c r="I102" s="17">
        <f>'Principal Detalhada'!$F102*Secundária!C102/1000</f>
        <v>114.19199999999999</v>
      </c>
      <c r="J102" s="17">
        <f>'Principal Detalhada'!$F102*Secundária!D102/1000</f>
        <v>228.38399999999999</v>
      </c>
      <c r="K102" s="17">
        <f>'Principal Detalhada'!$F102*Secundária!E102/1000</f>
        <v>0.34257600000000005</v>
      </c>
      <c r="L102" s="17">
        <f>'Principal Detalhada'!$F102*Secundária!F102/1000</f>
        <v>30.375071999999999</v>
      </c>
      <c r="M102" s="16"/>
      <c r="N102" s="16">
        <v>18.25</v>
      </c>
      <c r="O102" s="16">
        <v>36.5</v>
      </c>
      <c r="P102" s="16">
        <v>21.9</v>
      </c>
      <c r="Q102" s="16">
        <v>0.36499999999999999</v>
      </c>
      <c r="R102" s="16">
        <v>1.6425000000000001</v>
      </c>
      <c r="S102" s="16"/>
      <c r="T102" s="17">
        <f>('Principal Detalhada'!G102-Secundária!H102)/N102</f>
        <v>-1.2514191780821917</v>
      </c>
      <c r="U102" s="17">
        <f>('Principal Detalhada'!H102-Secundária!I102)/O102</f>
        <v>-3.1285479452054794</v>
      </c>
      <c r="V102" s="17">
        <f>('Principal Detalhada'!I102-Secundária!J102)/P102</f>
        <v>-10.428493150684931</v>
      </c>
      <c r="W102" s="17">
        <f>('Principal Detalhada'!J102-Secundária!K102)/Q102</f>
        <v>-0.93856438356164396</v>
      </c>
      <c r="X102" s="17">
        <f>('Principal Detalhada'!K102-Secundária!L102)/R102</f>
        <v>-18.493194520547945</v>
      </c>
      <c r="Y102" s="16"/>
      <c r="Z102" s="17">
        <f t="shared" si="2"/>
        <v>-0.93856438356164396</v>
      </c>
      <c r="AA102" s="16"/>
      <c r="AB102" s="17">
        <f t="shared" si="3"/>
        <v>0</v>
      </c>
      <c r="AC102" s="16"/>
      <c r="AD102" s="16"/>
    </row>
    <row r="103" spans="2:30">
      <c r="B103" s="17">
        <v>10</v>
      </c>
      <c r="C103" s="17">
        <v>50</v>
      </c>
      <c r="D103" s="17">
        <v>100</v>
      </c>
      <c r="E103" s="17">
        <v>0.15</v>
      </c>
      <c r="F103" s="17">
        <v>13.299999999999999</v>
      </c>
      <c r="G103" s="16"/>
      <c r="H103" s="17">
        <f>'Principal Detalhada'!$F103*Secundária!B103/1000</f>
        <v>215400.36960000003</v>
      </c>
      <c r="I103" s="17">
        <f>'Principal Detalhada'!$F103*Secundária!C103/1000</f>
        <v>1077001.848</v>
      </c>
      <c r="J103" s="17">
        <f>'Principal Detalhada'!$F103*Secundária!D103/1000</f>
        <v>2154003.696</v>
      </c>
      <c r="K103" s="17">
        <f>'Principal Detalhada'!$F103*Secundária!E103/1000</f>
        <v>3231.0055440000001</v>
      </c>
      <c r="L103" s="17">
        <f>'Principal Detalhada'!$F103*Secundária!F103/1000</f>
        <v>286482.491568</v>
      </c>
      <c r="M103" s="16"/>
      <c r="N103" s="16">
        <v>18.25</v>
      </c>
      <c r="O103" s="16">
        <v>36.5</v>
      </c>
      <c r="P103" s="16">
        <v>21.9</v>
      </c>
      <c r="Q103" s="16">
        <v>0.36499999999999999</v>
      </c>
      <c r="R103" s="16">
        <v>1.6425000000000001</v>
      </c>
      <c r="S103" s="16"/>
      <c r="T103" s="17">
        <f>('Principal Detalhada'!G103-Secundária!H103)/N103</f>
        <v>-11802.759978082193</v>
      </c>
      <c r="U103" s="17">
        <f>('Principal Detalhada'!H103-Secundária!I103)/O103</f>
        <v>-29506.899945205478</v>
      </c>
      <c r="V103" s="17">
        <f>('Principal Detalhada'!I103-Secundária!J103)/P103</f>
        <v>-98356.333150684935</v>
      </c>
      <c r="W103" s="17">
        <f>('Principal Detalhada'!J103-Secundária!K103)/Q103</f>
        <v>-8852.0699835616451</v>
      </c>
      <c r="X103" s="17">
        <f>('Principal Detalhada'!K103-Secundária!L103)/R103</f>
        <v>-174418.56412054793</v>
      </c>
      <c r="Y103" s="16"/>
      <c r="Z103" s="17">
        <f t="shared" si="2"/>
        <v>-8852.0699835616451</v>
      </c>
      <c r="AA103" s="16"/>
      <c r="AB103" s="17">
        <f t="shared" si="3"/>
        <v>0</v>
      </c>
      <c r="AC103" s="16"/>
      <c r="AD103" s="16"/>
    </row>
    <row r="104" spans="2:30">
      <c r="B104" s="17">
        <v>10</v>
      </c>
      <c r="C104" s="17">
        <v>50</v>
      </c>
      <c r="D104" s="17">
        <v>100</v>
      </c>
      <c r="E104" s="17">
        <v>0.15</v>
      </c>
      <c r="F104" s="17">
        <v>13.299999999999999</v>
      </c>
      <c r="G104" s="16"/>
      <c r="H104" s="17">
        <f>'Principal Detalhada'!$F104*Secundária!B104/1000</f>
        <v>45017.121599999999</v>
      </c>
      <c r="I104" s="17">
        <f>'Principal Detalhada'!$F104*Secundária!C104/1000</f>
        <v>225085.60800000001</v>
      </c>
      <c r="J104" s="17">
        <f>'Principal Detalhada'!$F104*Secundária!D104/1000</f>
        <v>450171.21600000001</v>
      </c>
      <c r="K104" s="17">
        <f>'Principal Detalhada'!$F104*Secundária!E104/1000</f>
        <v>675.25682400000005</v>
      </c>
      <c r="L104" s="17">
        <f>'Principal Detalhada'!$F104*Secundária!F104/1000</f>
        <v>59872.771728</v>
      </c>
      <c r="M104" s="16"/>
      <c r="N104" s="16">
        <v>18.25</v>
      </c>
      <c r="O104" s="16">
        <v>36.5</v>
      </c>
      <c r="P104" s="16">
        <v>21.9</v>
      </c>
      <c r="Q104" s="16">
        <v>0.36499999999999999</v>
      </c>
      <c r="R104" s="16">
        <v>1.6425000000000001</v>
      </c>
      <c r="S104" s="16"/>
      <c r="T104" s="17">
        <f>('Principal Detalhada'!G104-Secundária!H104)/N104</f>
        <v>-2466.6915945205478</v>
      </c>
      <c r="U104" s="17">
        <f>('Principal Detalhada'!H104-Secundária!I104)/O104</f>
        <v>-6166.7289863013702</v>
      </c>
      <c r="V104" s="17">
        <f>('Principal Detalhada'!I104-Secundária!J104)/P104</f>
        <v>-20555.763287671234</v>
      </c>
      <c r="W104" s="17">
        <f>('Principal Detalhada'!J104-Secundária!K104)/Q104</f>
        <v>-1850.0186958904112</v>
      </c>
      <c r="X104" s="17">
        <f>('Principal Detalhada'!K104-Secundária!L104)/R104</f>
        <v>-36452.220230136983</v>
      </c>
      <c r="Y104" s="16"/>
      <c r="Z104" s="17">
        <f t="shared" si="2"/>
        <v>-1850.0186958904112</v>
      </c>
      <c r="AA104" s="16"/>
      <c r="AB104" s="17">
        <f t="shared" si="3"/>
        <v>0</v>
      </c>
      <c r="AC104" s="16"/>
      <c r="AD104" s="16"/>
    </row>
    <row r="105" spans="2:30">
      <c r="B105" s="17">
        <v>10</v>
      </c>
      <c r="C105" s="17">
        <v>50</v>
      </c>
      <c r="D105" s="17">
        <v>100</v>
      </c>
      <c r="E105" s="17">
        <v>0.15</v>
      </c>
      <c r="F105" s="17">
        <v>13.299999999999999</v>
      </c>
      <c r="G105" s="16"/>
      <c r="H105" s="17">
        <f>'Principal Detalhada'!$F105*Secundária!B105/1000</f>
        <v>12872.951999999999</v>
      </c>
      <c r="I105" s="17">
        <f>'Principal Detalhada'!$F105*Secundária!C105/1000</f>
        <v>64364.76</v>
      </c>
      <c r="J105" s="17">
        <f>'Principal Detalhada'!$F105*Secundária!D105/1000</f>
        <v>128729.52</v>
      </c>
      <c r="K105" s="17">
        <f>'Principal Detalhada'!$F105*Secundária!E105/1000</f>
        <v>193.09428</v>
      </c>
      <c r="L105" s="17">
        <f>'Principal Detalhada'!$F105*Secundária!F105/1000</f>
        <v>17121.026159999998</v>
      </c>
      <c r="M105" s="16"/>
      <c r="N105" s="16">
        <v>18.25</v>
      </c>
      <c r="O105" s="16">
        <v>36.5</v>
      </c>
      <c r="P105" s="16">
        <v>21.9</v>
      </c>
      <c r="Q105" s="16">
        <v>0.36499999999999999</v>
      </c>
      <c r="R105" s="16">
        <v>1.6425000000000001</v>
      </c>
      <c r="S105" s="16"/>
      <c r="T105" s="17">
        <f>('Principal Detalhada'!G105-Secundária!H105)/N105</f>
        <v>-705.36723287671225</v>
      </c>
      <c r="U105" s="17">
        <f>('Principal Detalhada'!H105-Secundária!I105)/O105</f>
        <v>-1763.418082191781</v>
      </c>
      <c r="V105" s="17">
        <f>('Principal Detalhada'!I105-Secundária!J105)/P105</f>
        <v>-5878.0602739726037</v>
      </c>
      <c r="W105" s="17">
        <f>('Principal Detalhada'!J105-Secundária!K105)/Q105</f>
        <v>-529.02542465753424</v>
      </c>
      <c r="X105" s="17">
        <f>('Principal Detalhada'!K105-Secundária!L105)/R105</f>
        <v>-10423.760219178081</v>
      </c>
      <c r="Y105" s="16"/>
      <c r="Z105" s="17">
        <f t="shared" si="2"/>
        <v>-529.02542465753424</v>
      </c>
      <c r="AA105" s="16"/>
      <c r="AB105" s="17">
        <f t="shared" si="3"/>
        <v>0</v>
      </c>
      <c r="AC105" s="16"/>
      <c r="AD105" s="16"/>
    </row>
    <row r="106" spans="2:30">
      <c r="B106" s="17">
        <v>10</v>
      </c>
      <c r="C106" s="17">
        <v>50</v>
      </c>
      <c r="D106" s="17">
        <v>100</v>
      </c>
      <c r="E106" s="17">
        <v>0.15</v>
      </c>
      <c r="F106" s="17">
        <v>13.299999999999999</v>
      </c>
      <c r="G106" s="16"/>
      <c r="H106" s="17">
        <f>'Principal Detalhada'!$F106*Secundária!B106/1000</f>
        <v>9864.4320000000007</v>
      </c>
      <c r="I106" s="17">
        <f>'Principal Detalhada'!$F106*Secundária!C106/1000</f>
        <v>49322.16</v>
      </c>
      <c r="J106" s="17">
        <f>'Principal Detalhada'!$F106*Secundária!D106/1000</f>
        <v>98644.32</v>
      </c>
      <c r="K106" s="17">
        <f>'Principal Detalhada'!$F106*Secundária!E106/1000</f>
        <v>147.96647999999999</v>
      </c>
      <c r="L106" s="17">
        <f>'Principal Detalhada'!$F106*Secundária!F106/1000</f>
        <v>13119.694559999998</v>
      </c>
      <c r="M106" s="16"/>
      <c r="N106" s="16">
        <v>18.25</v>
      </c>
      <c r="O106" s="16">
        <v>36.5</v>
      </c>
      <c r="P106" s="16">
        <v>21.9</v>
      </c>
      <c r="Q106" s="16">
        <v>0.36499999999999999</v>
      </c>
      <c r="R106" s="16">
        <v>1.6425000000000001</v>
      </c>
      <c r="S106" s="16"/>
      <c r="T106" s="17">
        <f>('Principal Detalhada'!G106-Secundária!H106)/N106</f>
        <v>29187.908383561644</v>
      </c>
      <c r="U106" s="17">
        <f>('Principal Detalhada'!H106-Secundária!I106)/O106</f>
        <v>24323.256986301367</v>
      </c>
      <c r="V106" s="17">
        <f>('Principal Detalhada'!I106-Secundária!J106)/P106</f>
        <v>389622.54246575345</v>
      </c>
      <c r="W106" s="17">
        <f>('Principal Detalhada'!J106-Secundária!K106)/Q106</f>
        <v>121210.89731506848</v>
      </c>
      <c r="X106" s="17">
        <f>('Principal Detalhada'!K106-Secundária!L106)/R106</f>
        <v>-7987.6374794520534</v>
      </c>
      <c r="Y106" s="16"/>
      <c r="Z106" s="17">
        <f t="shared" si="2"/>
        <v>389622.54246575345</v>
      </c>
      <c r="AA106" s="16"/>
      <c r="AB106" s="17">
        <f t="shared" si="3"/>
        <v>389622.54246575345</v>
      </c>
      <c r="AC106" s="16"/>
      <c r="AD106" s="16"/>
    </row>
    <row r="107" spans="2:30">
      <c r="B107" s="17">
        <v>10</v>
      </c>
      <c r="C107" s="17">
        <v>50</v>
      </c>
      <c r="D107" s="17">
        <v>100</v>
      </c>
      <c r="E107" s="17">
        <v>0.15</v>
      </c>
      <c r="F107" s="17">
        <v>13.299999999999999</v>
      </c>
      <c r="G107" s="16"/>
      <c r="H107" s="17">
        <f>'Principal Detalhada'!$F107*Secundária!B107/1000</f>
        <v>7448.8320000000003</v>
      </c>
      <c r="I107" s="17">
        <f>'Principal Detalhada'!$F107*Secundária!C107/1000</f>
        <v>37244.160000000003</v>
      </c>
      <c r="J107" s="17">
        <f>'Principal Detalhada'!$F107*Secundária!D107/1000</f>
        <v>74488.320000000007</v>
      </c>
      <c r="K107" s="17">
        <f>'Principal Detalhada'!$F107*Secundária!E107/1000</f>
        <v>111.73248</v>
      </c>
      <c r="L107" s="17">
        <f>'Principal Detalhada'!$F107*Secundária!F107/1000</f>
        <v>9906.9465599999985</v>
      </c>
      <c r="M107" s="16"/>
      <c r="N107" s="16">
        <v>18.25</v>
      </c>
      <c r="O107" s="16">
        <v>36.5</v>
      </c>
      <c r="P107" s="16">
        <v>21.9</v>
      </c>
      <c r="Q107" s="16">
        <v>0.36499999999999999</v>
      </c>
      <c r="R107" s="16">
        <v>1.6425000000000001</v>
      </c>
      <c r="S107" s="16"/>
      <c r="T107" s="17">
        <f>('Principal Detalhada'!G107-Secundária!H107)/N107</f>
        <v>22040.379616438357</v>
      </c>
      <c r="U107" s="17">
        <f>('Principal Detalhada'!H107-Secundária!I107)/O107</f>
        <v>18366.983013698627</v>
      </c>
      <c r="V107" s="17">
        <f>('Principal Detalhada'!I107-Secundária!J107)/P107</f>
        <v>294211.85753424658</v>
      </c>
      <c r="W107" s="17">
        <f>('Principal Detalhada'!J107-Secundária!K107)/Q107</f>
        <v>91528.798684931506</v>
      </c>
      <c r="X107" s="17">
        <f>('Principal Detalhada'!K107-Secundária!L107)/R107</f>
        <v>-6031.626520547944</v>
      </c>
      <c r="Y107" s="16"/>
      <c r="Z107" s="17">
        <f t="shared" si="2"/>
        <v>294211.85753424658</v>
      </c>
      <c r="AA107" s="16"/>
      <c r="AB107" s="17">
        <f t="shared" si="3"/>
        <v>294211.85753424658</v>
      </c>
      <c r="AC107" s="16"/>
      <c r="AD107" s="16"/>
    </row>
    <row r="108" spans="2:30">
      <c r="B108" s="17">
        <v>10</v>
      </c>
      <c r="C108" s="17">
        <v>50</v>
      </c>
      <c r="D108" s="17">
        <v>100</v>
      </c>
      <c r="E108" s="17">
        <v>0.15</v>
      </c>
      <c r="F108" s="17">
        <v>13.299999999999999</v>
      </c>
      <c r="G108" s="16"/>
      <c r="H108" s="17">
        <f>'Principal Detalhada'!$F108*Secundária!B108/1000</f>
        <v>6706.1448</v>
      </c>
      <c r="I108" s="17">
        <f>'Principal Detalhada'!$F108*Secundária!C108/1000</f>
        <v>33530.724000000002</v>
      </c>
      <c r="J108" s="17">
        <f>'Principal Detalhada'!$F108*Secundária!D108/1000</f>
        <v>67061.448000000004</v>
      </c>
      <c r="K108" s="17">
        <f>'Principal Detalhada'!$F108*Secundária!E108/1000</f>
        <v>100.59217199999999</v>
      </c>
      <c r="L108" s="17">
        <f>'Principal Detalhada'!$F108*Secundária!F108/1000</f>
        <v>8919.1725839999981</v>
      </c>
      <c r="M108" s="16"/>
      <c r="N108" s="16">
        <v>18.25</v>
      </c>
      <c r="O108" s="16">
        <v>36.5</v>
      </c>
      <c r="P108" s="16">
        <v>21.9</v>
      </c>
      <c r="Q108" s="16">
        <v>0.36499999999999999</v>
      </c>
      <c r="R108" s="16">
        <v>1.6425000000000001</v>
      </c>
      <c r="S108" s="16"/>
      <c r="T108" s="17">
        <f>('Principal Detalhada'!G108-Secundária!H108)/N108</f>
        <v>19842.839408219181</v>
      </c>
      <c r="U108" s="17">
        <f>('Principal Detalhada'!H108-Secundária!I108)/O108</f>
        <v>16535.699506849312</v>
      </c>
      <c r="V108" s="17">
        <f>('Principal Detalhada'!I108-Secundária!J108)/P108</f>
        <v>264877.4087671233</v>
      </c>
      <c r="W108" s="17">
        <f>('Principal Detalhada'!J108-Secundária!K108)/Q108</f>
        <v>82402.902542465745</v>
      </c>
      <c r="X108" s="17">
        <f>('Principal Detalhada'!K108-Secundária!L108)/R108</f>
        <v>-5430.2420602739712</v>
      </c>
      <c r="Y108" s="16"/>
      <c r="Z108" s="17">
        <f t="shared" si="2"/>
        <v>264877.4087671233</v>
      </c>
      <c r="AA108" s="16"/>
      <c r="AB108" s="17">
        <f t="shared" si="3"/>
        <v>264877.4087671233</v>
      </c>
      <c r="AC108" s="16"/>
      <c r="AD108" s="16"/>
    </row>
    <row r="109" spans="2:30">
      <c r="B109" s="17">
        <v>10</v>
      </c>
      <c r="C109" s="17">
        <v>50</v>
      </c>
      <c r="D109" s="17">
        <v>100</v>
      </c>
      <c r="E109" s="17">
        <v>0.15</v>
      </c>
      <c r="F109" s="17">
        <v>13.299999999999999</v>
      </c>
      <c r="G109" s="16"/>
      <c r="H109" s="17">
        <f>'Principal Detalhada'!$F109*Secundária!B109/1000</f>
        <v>1308.816</v>
      </c>
      <c r="I109" s="17">
        <f>'Principal Detalhada'!$F109*Secundária!C109/1000</f>
        <v>6544.08</v>
      </c>
      <c r="J109" s="17">
        <f>'Principal Detalhada'!$F109*Secundária!D109/1000</f>
        <v>13088.16</v>
      </c>
      <c r="K109" s="17">
        <f>'Principal Detalhada'!$F109*Secundária!E109/1000</f>
        <v>19.632240000000003</v>
      </c>
      <c r="L109" s="17">
        <f>'Principal Detalhada'!$F109*Secundária!F109/1000</f>
        <v>1740.7252800000001</v>
      </c>
      <c r="M109" s="16"/>
      <c r="N109" s="16">
        <v>18.25</v>
      </c>
      <c r="O109" s="16">
        <v>36.5</v>
      </c>
      <c r="P109" s="16">
        <v>21.9</v>
      </c>
      <c r="Q109" s="16">
        <v>0.36499999999999999</v>
      </c>
      <c r="R109" s="16">
        <v>1.6425000000000001</v>
      </c>
      <c r="S109" s="16"/>
      <c r="T109" s="17">
        <f>('Principal Detalhada'!G109-Secundária!H109)/N109</f>
        <v>3872.6610410958901</v>
      </c>
      <c r="U109" s="17">
        <f>('Principal Detalhada'!H109-Secundária!I109)/O109</f>
        <v>3227.2175342465753</v>
      </c>
      <c r="V109" s="17">
        <f>('Principal Detalhada'!I109-Secundária!J109)/P109</f>
        <v>51695.243835616442</v>
      </c>
      <c r="W109" s="17">
        <f>('Principal Detalhada'!J109-Secundária!K109)/Q109</f>
        <v>16082.30071232877</v>
      </c>
      <c r="X109" s="17">
        <f>('Principal Detalhada'!K109-Secundária!L109)/R109</f>
        <v>-1059.802301369863</v>
      </c>
      <c r="Y109" s="16"/>
      <c r="Z109" s="17">
        <f t="shared" si="2"/>
        <v>51695.243835616442</v>
      </c>
      <c r="AA109" s="16"/>
      <c r="AB109" s="17">
        <f t="shared" si="3"/>
        <v>51695.243835616442</v>
      </c>
      <c r="AC109" s="16"/>
      <c r="AD109" s="16"/>
    </row>
    <row r="110" spans="2:30">
      <c r="B110" s="17">
        <v>10</v>
      </c>
      <c r="C110" s="17">
        <v>50</v>
      </c>
      <c r="D110" s="17">
        <v>100</v>
      </c>
      <c r="E110" s="17">
        <v>0.15</v>
      </c>
      <c r="F110" s="17">
        <v>13.299999999999999</v>
      </c>
      <c r="G110" s="16"/>
      <c r="H110" s="17">
        <f>'Principal Detalhada'!$F110*Secundária!B110/1000</f>
        <v>948.67198999999994</v>
      </c>
      <c r="I110" s="17">
        <f>'Principal Detalhada'!$F110*Secundária!C110/1000</f>
        <v>4743.3599499999991</v>
      </c>
      <c r="J110" s="17">
        <f>'Principal Detalhada'!$F110*Secundária!D110/1000</f>
        <v>9486.7198999999982</v>
      </c>
      <c r="K110" s="17">
        <f>'Principal Detalhada'!$F110*Secundária!E110/1000</f>
        <v>14.230079849999997</v>
      </c>
      <c r="L110" s="17">
        <f>'Principal Detalhada'!$F110*Secundária!F110/1000</f>
        <v>1261.7337466999998</v>
      </c>
      <c r="M110" s="16"/>
      <c r="N110" s="16">
        <v>18.25</v>
      </c>
      <c r="O110" s="16">
        <v>36.5</v>
      </c>
      <c r="P110" s="16">
        <v>21.9</v>
      </c>
      <c r="Q110" s="16">
        <v>0.36499999999999999</v>
      </c>
      <c r="R110" s="16">
        <v>1.6425000000000001</v>
      </c>
      <c r="S110" s="16"/>
      <c r="T110" s="17">
        <f>('Principal Detalhada'!G110-Secundária!H110)/N110</f>
        <v>2807.0294498630137</v>
      </c>
      <c r="U110" s="17">
        <f>('Principal Detalhada'!H110-Secundária!I110)/O110</f>
        <v>2339.191208219178</v>
      </c>
      <c r="V110" s="17">
        <f>('Principal Detalhada'!I110-Secundária!J110)/P110</f>
        <v>37470.377687214612</v>
      </c>
      <c r="W110" s="17">
        <f>('Principal Detalhada'!J110-Secundária!K110)/Q110</f>
        <v>11656.969520958903</v>
      </c>
      <c r="X110" s="17">
        <f>('Principal Detalhada'!K110-Secundária!L110)/R110</f>
        <v>-768.17884121765587</v>
      </c>
      <c r="Y110" s="16"/>
      <c r="Z110" s="17">
        <f t="shared" si="2"/>
        <v>37470.377687214612</v>
      </c>
      <c r="AA110" s="16"/>
      <c r="AB110" s="17">
        <f t="shared" si="3"/>
        <v>37470.377687214612</v>
      </c>
      <c r="AC110" s="16"/>
      <c r="AD110" s="16"/>
    </row>
    <row r="111" spans="2:30">
      <c r="B111" s="17">
        <v>10</v>
      </c>
      <c r="C111" s="17">
        <v>50</v>
      </c>
      <c r="D111" s="17">
        <v>100</v>
      </c>
      <c r="E111" s="17">
        <v>0.15</v>
      </c>
      <c r="F111" s="17">
        <v>13.299999999999999</v>
      </c>
      <c r="G111" s="16"/>
      <c r="H111" s="17">
        <f>'Principal Detalhada'!$F111*Secundária!B111/1000</f>
        <v>878.4</v>
      </c>
      <c r="I111" s="17">
        <f>'Principal Detalhada'!$F111*Secundária!C111/1000</f>
        <v>4392</v>
      </c>
      <c r="J111" s="17">
        <f>'Principal Detalhada'!$F111*Secundária!D111/1000</f>
        <v>8784</v>
      </c>
      <c r="K111" s="17">
        <f>'Principal Detalhada'!$F111*Secundária!E111/1000</f>
        <v>13.176</v>
      </c>
      <c r="L111" s="17">
        <f>'Principal Detalhada'!$F111*Secundária!F111/1000</f>
        <v>1168.2719999999999</v>
      </c>
      <c r="M111" s="16"/>
      <c r="N111" s="16">
        <v>18.25</v>
      </c>
      <c r="O111" s="16">
        <v>36.5</v>
      </c>
      <c r="P111" s="16">
        <v>21.9</v>
      </c>
      <c r="Q111" s="16">
        <v>0.36499999999999999</v>
      </c>
      <c r="R111" s="16">
        <v>1.6425000000000001</v>
      </c>
      <c r="S111" s="16"/>
      <c r="T111" s="17">
        <f>('Principal Detalhada'!G111-Secundária!H111)/N111</f>
        <v>2599.101369863014</v>
      </c>
      <c r="U111" s="17">
        <f>('Principal Detalhada'!H111-Secundária!I111)/O111</f>
        <v>2165.9178082191779</v>
      </c>
      <c r="V111" s="17">
        <f>('Principal Detalhada'!I111-Secundária!J111)/P111</f>
        <v>34694.794520547948</v>
      </c>
      <c r="W111" s="17">
        <f>('Principal Detalhada'!J111-Secundária!K111)/Q111</f>
        <v>10793.490410958904</v>
      </c>
      <c r="X111" s="17">
        <f>('Principal Detalhada'!K111-Secundária!L111)/R111</f>
        <v>-711.27671232876708</v>
      </c>
      <c r="Y111" s="16"/>
      <c r="Z111" s="17">
        <f t="shared" si="2"/>
        <v>34694.794520547948</v>
      </c>
      <c r="AA111" s="16"/>
      <c r="AB111" s="17">
        <f t="shared" si="3"/>
        <v>34694.794520547948</v>
      </c>
      <c r="AC111" s="16"/>
      <c r="AD111" s="16"/>
    </row>
    <row r="112" spans="2:30">
      <c r="B112" s="17">
        <v>10</v>
      </c>
      <c r="C112" s="17">
        <v>50</v>
      </c>
      <c r="D112" s="17">
        <v>100</v>
      </c>
      <c r="E112" s="17">
        <v>0.15</v>
      </c>
      <c r="F112" s="17">
        <v>13.299999999999999</v>
      </c>
      <c r="G112" s="16"/>
      <c r="H112" s="17">
        <f>'Principal Detalhada'!$F112*Secundária!B112/1000</f>
        <v>411.35472000000004</v>
      </c>
      <c r="I112" s="17">
        <f>'Principal Detalhada'!$F112*Secundária!C112/1000</f>
        <v>2056.7736</v>
      </c>
      <c r="J112" s="17">
        <f>'Principal Detalhada'!$F112*Secundária!D112/1000</f>
        <v>4113.5472</v>
      </c>
      <c r="K112" s="17">
        <f>'Principal Detalhada'!$F112*Secundária!E112/1000</f>
        <v>6.1703208000000007</v>
      </c>
      <c r="L112" s="17">
        <f>'Principal Detalhada'!$F112*Secundária!F112/1000</f>
        <v>547.10177759999999</v>
      </c>
      <c r="M112" s="16"/>
      <c r="N112" s="16">
        <v>18.25</v>
      </c>
      <c r="O112" s="16">
        <v>36.5</v>
      </c>
      <c r="P112" s="16">
        <v>21.9</v>
      </c>
      <c r="Q112" s="16">
        <v>0.36499999999999999</v>
      </c>
      <c r="R112" s="16">
        <v>1.6425000000000001</v>
      </c>
      <c r="S112" s="16"/>
      <c r="T112" s="17">
        <f>('Principal Detalhada'!G112-Secundária!H112)/N112</f>
        <v>1217.1591715068494</v>
      </c>
      <c r="U112" s="17">
        <f>('Principal Detalhada'!H112-Secundária!I112)/O112</f>
        <v>1014.2993095890411</v>
      </c>
      <c r="V112" s="17">
        <f>('Principal Detalhada'!I112-Secundária!J112)/P112</f>
        <v>16247.572273972606</v>
      </c>
      <c r="W112" s="17">
        <f>('Principal Detalhada'!J112-Secundária!K112)/Q112</f>
        <v>5054.5915594520557</v>
      </c>
      <c r="X112" s="17">
        <f>('Principal Detalhada'!K112-Secundária!L112)/R112</f>
        <v>-333.09088438356162</v>
      </c>
      <c r="Y112" s="16"/>
      <c r="Z112" s="17">
        <f t="shared" si="2"/>
        <v>16247.572273972606</v>
      </c>
      <c r="AA112" s="16"/>
      <c r="AB112" s="17">
        <f t="shared" si="3"/>
        <v>16247.572273972606</v>
      </c>
      <c r="AC112" s="16"/>
      <c r="AD112" s="16"/>
    </row>
    <row r="113" spans="2:30">
      <c r="B113" s="17">
        <v>10</v>
      </c>
      <c r="C113" s="17">
        <v>50</v>
      </c>
      <c r="D113" s="17">
        <v>100</v>
      </c>
      <c r="E113" s="17">
        <v>0.15</v>
      </c>
      <c r="F113" s="17">
        <v>13.299999999999999</v>
      </c>
      <c r="G113" s="16"/>
      <c r="H113" s="17">
        <f>'Principal Detalhada'!$F113*Secundária!B113/1000</f>
        <v>411.09120000000001</v>
      </c>
      <c r="I113" s="17">
        <f>'Principal Detalhada'!$F113*Secundária!C113/1000</f>
        <v>2055.4560000000001</v>
      </c>
      <c r="J113" s="17">
        <f>'Principal Detalhada'!$F113*Secundária!D113/1000</f>
        <v>4110.9120000000003</v>
      </c>
      <c r="K113" s="17">
        <f>'Principal Detalhada'!$F113*Secundária!E113/1000</f>
        <v>6.1663680000000003</v>
      </c>
      <c r="L113" s="17">
        <f>'Principal Detalhada'!$F113*Secundária!F113/1000</f>
        <v>546.75129600000002</v>
      </c>
      <c r="M113" s="16"/>
      <c r="N113" s="16">
        <v>18.25</v>
      </c>
      <c r="O113" s="16">
        <v>36.5</v>
      </c>
      <c r="P113" s="16">
        <v>21.9</v>
      </c>
      <c r="Q113" s="16">
        <v>0.36499999999999999</v>
      </c>
      <c r="R113" s="16">
        <v>1.6425000000000001</v>
      </c>
      <c r="S113" s="16"/>
      <c r="T113" s="17">
        <f>('Principal Detalhada'!G113-Secundária!H113)/N113</f>
        <v>1216.3794410958906</v>
      </c>
      <c r="U113" s="17">
        <f>('Principal Detalhada'!H113-Secundária!I113)/O113</f>
        <v>1013.6495342465753</v>
      </c>
      <c r="V113" s="17">
        <f>('Principal Detalhada'!I113-Secundária!J113)/P113</f>
        <v>16237.16383561644</v>
      </c>
      <c r="W113" s="17">
        <f>('Principal Detalhada'!J113-Secundária!K113)/Q113</f>
        <v>5051.3535123287675</v>
      </c>
      <c r="X113" s="17">
        <f>('Principal Detalhada'!K113-Secundária!L113)/R113</f>
        <v>-332.87750136986301</v>
      </c>
      <c r="Y113" s="16"/>
      <c r="Z113" s="17">
        <f t="shared" si="2"/>
        <v>16237.16383561644</v>
      </c>
      <c r="AA113" s="16"/>
      <c r="AB113" s="17">
        <f t="shared" si="3"/>
        <v>16237.16383561644</v>
      </c>
      <c r="AC113" s="16"/>
      <c r="AD113" s="16"/>
    </row>
    <row r="114" spans="2:30">
      <c r="B114" s="17">
        <v>10</v>
      </c>
      <c r="C114" s="17">
        <v>50</v>
      </c>
      <c r="D114" s="17">
        <v>100</v>
      </c>
      <c r="E114" s="17">
        <v>0.15</v>
      </c>
      <c r="F114" s="17">
        <v>13.299999999999999</v>
      </c>
      <c r="G114" s="16"/>
      <c r="H114" s="17">
        <f>'Principal Detalhada'!$F114*Secundária!B114/1000</f>
        <v>142.30079999999998</v>
      </c>
      <c r="I114" s="17">
        <f>'Principal Detalhada'!$F114*Secundária!C114/1000</f>
        <v>711.50400000000002</v>
      </c>
      <c r="J114" s="17">
        <f>'Principal Detalhada'!$F114*Secundária!D114/1000</f>
        <v>1423.008</v>
      </c>
      <c r="K114" s="17">
        <f>'Principal Detalhada'!$F114*Secundária!E114/1000</f>
        <v>2.1345119999999995</v>
      </c>
      <c r="L114" s="17">
        <f>'Principal Detalhada'!$F114*Secundária!F114/1000</f>
        <v>189.26006399999997</v>
      </c>
      <c r="M114" s="16"/>
      <c r="N114" s="16">
        <v>18.25</v>
      </c>
      <c r="O114" s="16">
        <v>36.5</v>
      </c>
      <c r="P114" s="16">
        <v>21.9</v>
      </c>
      <c r="Q114" s="16">
        <v>0.36499999999999999</v>
      </c>
      <c r="R114" s="16">
        <v>1.6425000000000001</v>
      </c>
      <c r="S114" s="16"/>
      <c r="T114" s="17">
        <f>('Principal Detalhada'!G114-Secundária!H114)/N114</f>
        <v>421.05442191780827</v>
      </c>
      <c r="U114" s="17">
        <f>('Principal Detalhada'!H114-Secundária!I114)/O114</f>
        <v>350.87868493150683</v>
      </c>
      <c r="V114" s="17">
        <f>('Principal Detalhada'!I114-Secundária!J114)/P114</f>
        <v>5620.5567123287674</v>
      </c>
      <c r="W114" s="17">
        <f>('Principal Detalhada'!J114-Secundária!K114)/Q114</f>
        <v>1748.5454465753426</v>
      </c>
      <c r="X114" s="17">
        <f>('Principal Detalhada'!K114-Secundária!L114)/R114</f>
        <v>-115.22682739726025</v>
      </c>
      <c r="Y114" s="16"/>
      <c r="Z114" s="17">
        <f t="shared" si="2"/>
        <v>5620.5567123287674</v>
      </c>
      <c r="AA114" s="16"/>
      <c r="AB114" s="17">
        <f t="shared" si="3"/>
        <v>5620.5567123287674</v>
      </c>
      <c r="AC114" s="16"/>
      <c r="AD114" s="16"/>
    </row>
    <row r="115" spans="2:30">
      <c r="B115" s="17">
        <v>10</v>
      </c>
      <c r="C115" s="17">
        <v>50</v>
      </c>
      <c r="D115" s="17">
        <v>100</v>
      </c>
      <c r="E115" s="17">
        <v>0.15</v>
      </c>
      <c r="F115" s="17">
        <v>13.299999999999999</v>
      </c>
      <c r="G115" s="16"/>
      <c r="H115" s="17">
        <f>'Principal Detalhada'!$F115*Secundária!B115/1000</f>
        <v>83.272310000000004</v>
      </c>
      <c r="I115" s="17">
        <f>'Principal Detalhada'!$F115*Secundária!C115/1000</f>
        <v>416.36154999999997</v>
      </c>
      <c r="J115" s="17">
        <f>'Principal Detalhada'!$F115*Secundária!D115/1000</f>
        <v>832.72309999999993</v>
      </c>
      <c r="K115" s="17">
        <f>'Principal Detalhada'!$F115*Secundária!E115/1000</f>
        <v>1.2490846499999999</v>
      </c>
      <c r="L115" s="17">
        <f>'Principal Detalhada'!$F115*Secundária!F115/1000</f>
        <v>110.7521723</v>
      </c>
      <c r="M115" s="16"/>
      <c r="N115" s="16">
        <v>18.25</v>
      </c>
      <c r="O115" s="16">
        <v>36.5</v>
      </c>
      <c r="P115" s="16">
        <v>21.9</v>
      </c>
      <c r="Q115" s="16">
        <v>0.36499999999999999</v>
      </c>
      <c r="R115" s="16">
        <v>1.6425000000000001</v>
      </c>
      <c r="S115" s="16"/>
      <c r="T115" s="17">
        <f>('Principal Detalhada'!G115-Secundária!H115)/N115</f>
        <v>246.3947802739726</v>
      </c>
      <c r="U115" s="17">
        <f>('Principal Detalhada'!H115-Secundária!I115)/O115</f>
        <v>205.32898356164384</v>
      </c>
      <c r="V115" s="17">
        <f>('Principal Detalhada'!I115-Secundária!J115)/P115</f>
        <v>3289.066125570776</v>
      </c>
      <c r="W115" s="17">
        <f>('Principal Detalhada'!J115-Secundária!K115)/Q115</f>
        <v>1023.2227680821918</v>
      </c>
      <c r="X115" s="17">
        <f>('Principal Detalhada'!K115-Secundária!L115)/R115</f>
        <v>-67.429024231354632</v>
      </c>
      <c r="Y115" s="16"/>
      <c r="Z115" s="17">
        <f t="shared" si="2"/>
        <v>3289.066125570776</v>
      </c>
      <c r="AA115" s="16"/>
      <c r="AB115" s="17">
        <f t="shared" si="3"/>
        <v>3289.066125570776</v>
      </c>
      <c r="AC115" s="16"/>
      <c r="AD115" s="16"/>
    </row>
    <row r="116" spans="2:30">
      <c r="B116" s="17">
        <v>10</v>
      </c>
      <c r="C116" s="17">
        <v>50</v>
      </c>
      <c r="D116" s="17">
        <v>100</v>
      </c>
      <c r="E116" s="17">
        <v>0.15</v>
      </c>
      <c r="F116" s="17">
        <v>13.299999999999999</v>
      </c>
      <c r="G116" s="16"/>
      <c r="H116" s="17">
        <f>'Principal Detalhada'!$F116*Secundária!B116/1000</f>
        <v>82.569599999999994</v>
      </c>
      <c r="I116" s="17">
        <f>'Principal Detalhada'!$F116*Secundária!C116/1000</f>
        <v>412.84799999999996</v>
      </c>
      <c r="J116" s="17">
        <f>'Principal Detalhada'!$F116*Secundária!D116/1000</f>
        <v>825.69599999999991</v>
      </c>
      <c r="K116" s="17">
        <f>'Principal Detalhada'!$F116*Secundária!E116/1000</f>
        <v>1.2385439999999999</v>
      </c>
      <c r="L116" s="17">
        <f>'Principal Detalhada'!$F116*Secundária!F116/1000</f>
        <v>109.81756799999998</v>
      </c>
      <c r="M116" s="16"/>
      <c r="N116" s="16">
        <v>18.25</v>
      </c>
      <c r="O116" s="16">
        <v>36.5</v>
      </c>
      <c r="P116" s="16">
        <v>21.9</v>
      </c>
      <c r="Q116" s="16">
        <v>0.36499999999999999</v>
      </c>
      <c r="R116" s="16">
        <v>1.6425000000000001</v>
      </c>
      <c r="S116" s="16"/>
      <c r="T116" s="17">
        <f>('Principal Detalhada'!G116-Secundária!H116)/N116</f>
        <v>244.31552876712328</v>
      </c>
      <c r="U116" s="17">
        <f>('Principal Detalhada'!H116-Secundária!I116)/O116</f>
        <v>203.59627397260272</v>
      </c>
      <c r="V116" s="17">
        <f>('Principal Detalhada'!I116-Secundária!J116)/P116</f>
        <v>3261.3106849315068</v>
      </c>
      <c r="W116" s="17">
        <f>('Principal Detalhada'!J116-Secundária!K116)/Q116</f>
        <v>1014.5880986301369</v>
      </c>
      <c r="X116" s="17">
        <f>('Principal Detalhada'!K116-Secundária!L116)/R116</f>
        <v>-66.860010958904098</v>
      </c>
      <c r="Y116" s="16"/>
      <c r="Z116" s="17">
        <f t="shared" si="2"/>
        <v>3261.3106849315068</v>
      </c>
      <c r="AA116" s="16"/>
      <c r="AB116" s="17">
        <f t="shared" si="3"/>
        <v>3261.3106849315068</v>
      </c>
      <c r="AC116" s="16"/>
      <c r="AD116" s="16"/>
    </row>
    <row r="117" spans="2:30">
      <c r="B117" s="17">
        <v>10</v>
      </c>
      <c r="C117" s="17">
        <v>50</v>
      </c>
      <c r="D117" s="17">
        <v>100</v>
      </c>
      <c r="E117" s="17">
        <v>0.15</v>
      </c>
      <c r="F117" s="17">
        <v>13.299999999999999</v>
      </c>
      <c r="G117" s="16"/>
      <c r="H117" s="17">
        <f>'Principal Detalhada'!$F117*Secundária!B117/1000</f>
        <v>49.190400000000004</v>
      </c>
      <c r="I117" s="17">
        <f>'Principal Detalhada'!$F117*Secundária!C117/1000</f>
        <v>245.952</v>
      </c>
      <c r="J117" s="17">
        <f>'Principal Detalhada'!$F117*Secundária!D117/1000</f>
        <v>491.904</v>
      </c>
      <c r="K117" s="17">
        <f>'Principal Detalhada'!$F117*Secundária!E117/1000</f>
        <v>0.73785599999999996</v>
      </c>
      <c r="L117" s="17">
        <f>'Principal Detalhada'!$F117*Secundária!F117/1000</f>
        <v>65.423231999999999</v>
      </c>
      <c r="M117" s="16"/>
      <c r="N117" s="16">
        <v>18.25</v>
      </c>
      <c r="O117" s="16">
        <v>36.5</v>
      </c>
      <c r="P117" s="16">
        <v>21.9</v>
      </c>
      <c r="Q117" s="16">
        <v>0.36499999999999999</v>
      </c>
      <c r="R117" s="16">
        <v>1.6425000000000001</v>
      </c>
      <c r="S117" s="16"/>
      <c r="T117" s="17">
        <f>('Principal Detalhada'!G117-Secundária!H117)/N117</f>
        <v>145.54967671232879</v>
      </c>
      <c r="U117" s="17">
        <f>('Principal Detalhada'!H117-Secundária!I117)/O117</f>
        <v>121.29139726027395</v>
      </c>
      <c r="V117" s="17">
        <f>('Principal Detalhada'!I117-Secundária!J117)/P117</f>
        <v>1942.908493150685</v>
      </c>
      <c r="W117" s="17">
        <f>('Principal Detalhada'!J117-Secundária!K117)/Q117</f>
        <v>604.43546301369861</v>
      </c>
      <c r="X117" s="17">
        <f>('Principal Detalhada'!K117-Secundária!L117)/R117</f>
        <v>-39.831495890410956</v>
      </c>
      <c r="Y117" s="16"/>
      <c r="Z117" s="17">
        <f t="shared" si="2"/>
        <v>1942.908493150685</v>
      </c>
      <c r="AA117" s="16"/>
      <c r="AB117" s="17">
        <f t="shared" si="3"/>
        <v>1942.908493150685</v>
      </c>
      <c r="AC117" s="16"/>
      <c r="AD117" s="16"/>
    </row>
    <row r="118" spans="2:30">
      <c r="B118" s="17">
        <v>10</v>
      </c>
      <c r="C118" s="17">
        <v>50</v>
      </c>
      <c r="D118" s="17">
        <v>100</v>
      </c>
      <c r="E118" s="17">
        <v>0.15</v>
      </c>
      <c r="F118" s="17">
        <v>13.299999999999999</v>
      </c>
      <c r="G118" s="16"/>
      <c r="H118" s="17">
        <f>'Principal Detalhada'!$F118*Secundária!B118/1000</f>
        <v>2.16</v>
      </c>
      <c r="I118" s="17">
        <f>'Principal Detalhada'!$F118*Secundária!C118/1000</f>
        <v>10.8</v>
      </c>
      <c r="J118" s="17">
        <f>'Principal Detalhada'!$F118*Secundária!D118/1000</f>
        <v>21.6</v>
      </c>
      <c r="K118" s="17">
        <f>'Principal Detalhada'!$F118*Secundária!E118/1000</f>
        <v>3.2399999999999998E-2</v>
      </c>
      <c r="L118" s="17">
        <f>'Principal Detalhada'!$F118*Secundária!F118/1000</f>
        <v>2.8727999999999998</v>
      </c>
      <c r="M118" s="16"/>
      <c r="N118" s="16">
        <v>18.25</v>
      </c>
      <c r="O118" s="16">
        <v>36.5</v>
      </c>
      <c r="P118" s="16">
        <v>21.9</v>
      </c>
      <c r="Q118" s="16">
        <v>0.36499999999999999</v>
      </c>
      <c r="R118" s="16">
        <v>1.6425000000000001</v>
      </c>
      <c r="S118" s="16"/>
      <c r="T118" s="17">
        <f>('Principal Detalhada'!G118-Secundária!H118)/N118</f>
        <v>6.3912328767123299</v>
      </c>
      <c r="U118" s="17">
        <f>('Principal Detalhada'!H118-Secundária!I118)/O118</f>
        <v>5.3260273972602734</v>
      </c>
      <c r="V118" s="17">
        <f>('Principal Detalhada'!I118-Secundária!J118)/P118</f>
        <v>85.31506849315069</v>
      </c>
      <c r="W118" s="17">
        <f>('Principal Detalhada'!J118-Secundária!K118)/Q118</f>
        <v>26.541369863013692</v>
      </c>
      <c r="X118" s="17">
        <f>('Principal Detalhada'!K118-Secundária!L118)/R118</f>
        <v>-1.7490410958904108</v>
      </c>
      <c r="Y118" s="16"/>
      <c r="Z118" s="17">
        <f t="shared" si="2"/>
        <v>85.31506849315069</v>
      </c>
      <c r="AA118" s="16"/>
      <c r="AB118" s="17">
        <f t="shared" si="3"/>
        <v>85.31506849315069</v>
      </c>
      <c r="AC118" s="16"/>
      <c r="AD118" s="16"/>
    </row>
    <row r="119" spans="2:30">
      <c r="B119" s="17">
        <v>10</v>
      </c>
      <c r="C119" s="17">
        <v>50</v>
      </c>
      <c r="D119" s="17">
        <v>100</v>
      </c>
      <c r="E119" s="17">
        <v>0.15</v>
      </c>
      <c r="F119" s="17">
        <v>13.299999999999999</v>
      </c>
      <c r="G119" s="16"/>
      <c r="H119" s="17">
        <f>'Principal Detalhada'!$F119*Secundária!B119/1000</f>
        <v>365691.00814999995</v>
      </c>
      <c r="I119" s="17">
        <f>'Principal Detalhada'!$F119*Secundária!C119/1000</f>
        <v>1828455.0407499999</v>
      </c>
      <c r="J119" s="17">
        <f>'Principal Detalhada'!$F119*Secundária!D119/1000</f>
        <v>3656910.0814999999</v>
      </c>
      <c r="K119" s="17">
        <f>'Principal Detalhada'!$F119*Secundária!E119/1000</f>
        <v>5485.3651222499993</v>
      </c>
      <c r="L119" s="17">
        <f>'Principal Detalhada'!$F119*Secundária!F119/1000</f>
        <v>486369.04083949997</v>
      </c>
      <c r="M119" s="16"/>
      <c r="N119" s="16">
        <v>18.25</v>
      </c>
      <c r="O119" s="16">
        <v>36.5</v>
      </c>
      <c r="P119" s="16">
        <v>21.9</v>
      </c>
      <c r="Q119" s="16">
        <v>0.36499999999999999</v>
      </c>
      <c r="R119" s="16">
        <v>1.6425000000000001</v>
      </c>
      <c r="S119" s="16"/>
      <c r="T119" s="17">
        <f>('Principal Detalhada'!G119-Secundária!H119)/N119</f>
        <v>140265.04422191781</v>
      </c>
      <c r="U119" s="17">
        <f>('Principal Detalhada'!H119-Secundária!I119)/O119</f>
        <v>150283.97595205478</v>
      </c>
      <c r="V119" s="17">
        <f>('Principal Detalhada'!I119-Secundária!J119)/P119</f>
        <v>-83491.097751141555</v>
      </c>
      <c r="W119" s="17">
        <f>('Principal Detalhada'!J119-Secundária!K119)/Q119</f>
        <v>485918.18891164387</v>
      </c>
      <c r="X119" s="17">
        <f>('Principal Detalhada'!K119-Secundária!L119)/R119</f>
        <v>-296115.09335738199</v>
      </c>
      <c r="Y119" s="16"/>
      <c r="Z119" s="17">
        <f t="shared" si="2"/>
        <v>485918.18891164387</v>
      </c>
      <c r="AA119" s="16"/>
      <c r="AB119" s="17">
        <f t="shared" si="3"/>
        <v>485918.18891164387</v>
      </c>
      <c r="AC119" s="16"/>
      <c r="AD119" s="16"/>
    </row>
    <row r="120" spans="2:30">
      <c r="B120" s="17">
        <v>10</v>
      </c>
      <c r="C120" s="17">
        <v>50</v>
      </c>
      <c r="D120" s="17">
        <v>100</v>
      </c>
      <c r="E120" s="17">
        <v>0.15</v>
      </c>
      <c r="F120" s="17">
        <v>13.299999999999999</v>
      </c>
      <c r="G120" s="16"/>
      <c r="H120" s="17">
        <f>'Principal Detalhada'!$F120*Secundária!B120/1000</f>
        <v>120780</v>
      </c>
      <c r="I120" s="17">
        <f>'Principal Detalhada'!$F120*Secundária!C120/1000</f>
        <v>603900</v>
      </c>
      <c r="J120" s="17">
        <f>'Principal Detalhada'!$F120*Secundária!D120/1000</f>
        <v>1207800</v>
      </c>
      <c r="K120" s="17">
        <f>'Principal Detalhada'!$F120*Secundária!E120/1000</f>
        <v>1811.7</v>
      </c>
      <c r="L120" s="17">
        <f>'Principal Detalhada'!$F120*Secundária!F120/1000</f>
        <v>160637.4</v>
      </c>
      <c r="M120" s="16"/>
      <c r="N120" s="16">
        <v>18.25</v>
      </c>
      <c r="O120" s="16">
        <v>36.5</v>
      </c>
      <c r="P120" s="16">
        <v>21.9</v>
      </c>
      <c r="Q120" s="16">
        <v>0.36499999999999999</v>
      </c>
      <c r="R120" s="16">
        <v>1.6425000000000001</v>
      </c>
      <c r="S120" s="16"/>
      <c r="T120" s="17">
        <f>('Principal Detalhada'!G120-Secundária!H120)/N120</f>
        <v>-6618.0821917808216</v>
      </c>
      <c r="U120" s="17">
        <f>('Principal Detalhada'!H120-Secundária!I120)/O120</f>
        <v>-16545.205479452055</v>
      </c>
      <c r="V120" s="17">
        <f>('Principal Detalhada'!I120-Secundária!J120)/P120</f>
        <v>-55150.684931506854</v>
      </c>
      <c r="W120" s="17">
        <f>('Principal Detalhada'!J120-Secundária!K120)/Q120</f>
        <v>-4963.5616438356165</v>
      </c>
      <c r="X120" s="17">
        <f>('Principal Detalhada'!K120-Secundária!L120)/R120</f>
        <v>-97800.547945205471</v>
      </c>
      <c r="Y120" s="16"/>
      <c r="Z120" s="17">
        <f t="shared" si="2"/>
        <v>-4963.5616438356165</v>
      </c>
      <c r="AA120" s="16"/>
      <c r="AB120" s="17">
        <f t="shared" si="3"/>
        <v>0</v>
      </c>
      <c r="AC120" s="16"/>
      <c r="AD120" s="16"/>
    </row>
    <row r="121" spans="2:30">
      <c r="B121" s="17">
        <v>10</v>
      </c>
      <c r="C121" s="17">
        <v>50</v>
      </c>
      <c r="D121" s="17">
        <v>100</v>
      </c>
      <c r="E121" s="17">
        <v>0.15</v>
      </c>
      <c r="F121" s="17">
        <v>13.299999999999999</v>
      </c>
      <c r="G121" s="16"/>
      <c r="H121" s="17">
        <f>'Principal Detalhada'!$F121*Secundária!B121/1000</f>
        <v>8794.6020000000008</v>
      </c>
      <c r="I121" s="17">
        <f>'Principal Detalhada'!$F121*Secundária!C121/1000</f>
        <v>43973.01</v>
      </c>
      <c r="J121" s="17">
        <f>'Principal Detalhada'!$F121*Secundária!D121/1000</f>
        <v>87946.02</v>
      </c>
      <c r="K121" s="17">
        <f>'Principal Detalhada'!$F121*Secundária!E121/1000</f>
        <v>131.91902999999999</v>
      </c>
      <c r="L121" s="17">
        <f>'Principal Detalhada'!$F121*Secundária!F121/1000</f>
        <v>11696.820659999998</v>
      </c>
      <c r="M121" s="16"/>
      <c r="N121" s="16">
        <v>18.25</v>
      </c>
      <c r="O121" s="16">
        <v>36.5</v>
      </c>
      <c r="P121" s="16">
        <v>21.9</v>
      </c>
      <c r="Q121" s="16">
        <v>0.36499999999999999</v>
      </c>
      <c r="R121" s="16">
        <v>1.6425000000000001</v>
      </c>
      <c r="S121" s="16"/>
      <c r="T121" s="17">
        <f>('Principal Detalhada'!G121-Secundária!H121)/N121</f>
        <v>28431.863999999998</v>
      </c>
      <c r="U121" s="17">
        <f>('Principal Detalhada'!H121-Secundária!I121)/O121</f>
        <v>32768.927999999993</v>
      </c>
      <c r="V121" s="17">
        <f>('Principal Detalhada'!I121-Secundária!J121)/P121</f>
        <v>19275.839999999997</v>
      </c>
      <c r="W121" s="17">
        <f>('Principal Detalhada'!J121-Secundária!K121)/Q121</f>
        <v>13372.614</v>
      </c>
      <c r="X121" s="17">
        <f>('Principal Detalhada'!K121-Secundária!L121)/R121</f>
        <v>-7121.351999999998</v>
      </c>
      <c r="Y121" s="16"/>
      <c r="Z121" s="17">
        <f t="shared" si="2"/>
        <v>32768.927999999993</v>
      </c>
      <c r="AA121" s="16"/>
      <c r="AB121" s="17">
        <f t="shared" si="3"/>
        <v>32768.927999999993</v>
      </c>
      <c r="AC121" s="16"/>
      <c r="AD121" s="16"/>
    </row>
    <row r="122" spans="2:30">
      <c r="B122" s="17">
        <v>10</v>
      </c>
      <c r="C122" s="17">
        <v>50</v>
      </c>
      <c r="D122" s="17">
        <v>100</v>
      </c>
      <c r="E122" s="17">
        <v>0.15</v>
      </c>
      <c r="F122" s="17">
        <v>13.299999999999999</v>
      </c>
      <c r="G122" s="16"/>
      <c r="H122" s="17">
        <f>'Principal Detalhada'!$F122*Secundária!B122/1000</f>
        <v>7027.2</v>
      </c>
      <c r="I122" s="17">
        <f>'Principal Detalhada'!$F122*Secundária!C122/1000</f>
        <v>35136</v>
      </c>
      <c r="J122" s="17">
        <f>'Principal Detalhada'!$F122*Secundária!D122/1000</f>
        <v>70272</v>
      </c>
      <c r="K122" s="17">
        <f>'Principal Detalhada'!$F122*Secundária!E122/1000</f>
        <v>105.408</v>
      </c>
      <c r="L122" s="17">
        <f>'Principal Detalhada'!$F122*Secundária!F122/1000</f>
        <v>9346.1759999999995</v>
      </c>
      <c r="M122" s="16"/>
      <c r="N122" s="16">
        <v>18.25</v>
      </c>
      <c r="O122" s="16">
        <v>36.5</v>
      </c>
      <c r="P122" s="16">
        <v>21.9</v>
      </c>
      <c r="Q122" s="16">
        <v>0.36499999999999999</v>
      </c>
      <c r="R122" s="16">
        <v>1.6425000000000001</v>
      </c>
      <c r="S122" s="16"/>
      <c r="T122" s="17">
        <f>('Principal Detalhada'!G122-Secundária!H122)/N122</f>
        <v>8856.1972602739716</v>
      </c>
      <c r="U122" s="17">
        <f>('Principal Detalhada'!H122-Secundária!I122)/O122</f>
        <v>6738.41095890411</v>
      </c>
      <c r="V122" s="17">
        <f>('Principal Detalhada'!I122-Secundária!J122)/P122</f>
        <v>3208.7671232876714</v>
      </c>
      <c r="W122" s="17">
        <f>('Principal Detalhada'!J122-Secundária!K122)/Q122</f>
        <v>2406.5753424657532</v>
      </c>
      <c r="X122" s="17">
        <f>('Principal Detalhada'!K122-Secundária!L122)/R122</f>
        <v>-5690.2136986301366</v>
      </c>
      <c r="Y122" s="16"/>
      <c r="Z122" s="17">
        <f t="shared" si="2"/>
        <v>8856.1972602739716</v>
      </c>
      <c r="AA122" s="16"/>
      <c r="AB122" s="17">
        <f t="shared" si="3"/>
        <v>8856.1972602739716</v>
      </c>
      <c r="AC122" s="16"/>
      <c r="AD122" s="16"/>
    </row>
    <row r="123" spans="2:30">
      <c r="B123" s="17">
        <v>10</v>
      </c>
      <c r="C123" s="17">
        <v>50</v>
      </c>
      <c r="D123" s="17">
        <v>100</v>
      </c>
      <c r="E123" s="17">
        <v>0.15</v>
      </c>
      <c r="F123" s="17">
        <v>13.299999999999999</v>
      </c>
      <c r="G123" s="16"/>
      <c r="H123" s="17">
        <f>'Principal Detalhada'!$F123*Secundária!B123/1000</f>
        <v>2327.4086299999999</v>
      </c>
      <c r="I123" s="17">
        <f>'Principal Detalhada'!$F123*Secundária!C123/1000</f>
        <v>11637.04315</v>
      </c>
      <c r="J123" s="17">
        <f>'Principal Detalhada'!$F123*Secundária!D123/1000</f>
        <v>23274.086299999999</v>
      </c>
      <c r="K123" s="17">
        <f>'Principal Detalhada'!$F123*Secundária!E123/1000</f>
        <v>34.911129449999997</v>
      </c>
      <c r="L123" s="17">
        <f>'Principal Detalhada'!$F123*Secundária!F123/1000</f>
        <v>3095.4534778999996</v>
      </c>
      <c r="M123" s="16"/>
      <c r="N123" s="16">
        <v>18.25</v>
      </c>
      <c r="O123" s="16">
        <v>36.5</v>
      </c>
      <c r="P123" s="16">
        <v>21.9</v>
      </c>
      <c r="Q123" s="16">
        <v>0.36499999999999999</v>
      </c>
      <c r="R123" s="16">
        <v>1.6425000000000001</v>
      </c>
      <c r="S123" s="16"/>
      <c r="T123" s="17">
        <f>('Principal Detalhada'!G123-Secundária!H123)/N123</f>
        <v>7524.2251600000009</v>
      </c>
      <c r="U123" s="17">
        <f>('Principal Detalhada'!H123-Secundária!I123)/O123</f>
        <v>8671.9883200000004</v>
      </c>
      <c r="V123" s="17">
        <f>('Principal Detalhada'!I123-Secundária!J123)/P123</f>
        <v>5101.1696000000002</v>
      </c>
      <c r="W123" s="17">
        <f>('Principal Detalhada'!J123-Secundária!K123)/Q123</f>
        <v>3411.4071699999995</v>
      </c>
      <c r="X123" s="17">
        <f>('Principal Detalhada'!K123-Secundária!L123)/R123</f>
        <v>-1884.5987688888886</v>
      </c>
      <c r="Y123" s="16"/>
      <c r="Z123" s="17">
        <f t="shared" si="2"/>
        <v>8671.9883200000004</v>
      </c>
      <c r="AA123" s="16"/>
      <c r="AB123" s="17">
        <f t="shared" si="3"/>
        <v>8671.9883200000004</v>
      </c>
      <c r="AC123" s="16"/>
      <c r="AD123" s="16"/>
    </row>
    <row r="124" spans="2:30">
      <c r="B124" s="17">
        <v>10</v>
      </c>
      <c r="C124" s="17">
        <v>50</v>
      </c>
      <c r="D124" s="17">
        <v>100</v>
      </c>
      <c r="E124" s="17">
        <v>0.15</v>
      </c>
      <c r="F124" s="17">
        <v>13.299999999999999</v>
      </c>
      <c r="G124" s="16"/>
      <c r="H124" s="17">
        <f>'Principal Detalhada'!$F124*Secundária!B124/1000</f>
        <v>1264.896</v>
      </c>
      <c r="I124" s="17">
        <f>'Principal Detalhada'!$F124*Secundária!C124/1000</f>
        <v>6324.48</v>
      </c>
      <c r="J124" s="17">
        <f>'Principal Detalhada'!$F124*Secundária!D124/1000</f>
        <v>12648.96</v>
      </c>
      <c r="K124" s="17">
        <f>'Principal Detalhada'!$F124*Secundária!E124/1000</f>
        <v>18.97344</v>
      </c>
      <c r="L124" s="17">
        <f>'Principal Detalhada'!$F124*Secundária!F124/1000</f>
        <v>1682.31168</v>
      </c>
      <c r="M124" s="16"/>
      <c r="N124" s="16">
        <v>18.25</v>
      </c>
      <c r="O124" s="16">
        <v>36.5</v>
      </c>
      <c r="P124" s="16">
        <v>21.9</v>
      </c>
      <c r="Q124" s="16">
        <v>0.36499999999999999</v>
      </c>
      <c r="R124" s="16">
        <v>1.6425000000000001</v>
      </c>
      <c r="S124" s="16"/>
      <c r="T124" s="17">
        <f>('Principal Detalhada'!G124-Secundária!H124)/N124</f>
        <v>4089.2528219178084</v>
      </c>
      <c r="U124" s="17">
        <f>('Principal Detalhada'!H124-Secundária!I124)/O124</f>
        <v>4713.0371506849315</v>
      </c>
      <c r="V124" s="17">
        <f>('Principal Detalhada'!I124-Secundária!J124)/P124</f>
        <v>2772.3747945205478</v>
      </c>
      <c r="W124" s="17">
        <f>('Principal Detalhada'!J124-Secundária!K124)/Q124</f>
        <v>1680.7522191780824</v>
      </c>
      <c r="X124" s="17">
        <f>('Principal Detalhada'!K124-Secundária!L124)/R124</f>
        <v>-1024.2384657534246</v>
      </c>
      <c r="Y124" s="16"/>
      <c r="Z124" s="17">
        <f t="shared" si="2"/>
        <v>4713.0371506849315</v>
      </c>
      <c r="AA124" s="16"/>
      <c r="AB124" s="17">
        <f t="shared" si="3"/>
        <v>4713.0371506849315</v>
      </c>
      <c r="AC124" s="16"/>
      <c r="AD124" s="16"/>
    </row>
    <row r="125" spans="2:30">
      <c r="B125" s="17">
        <v>10</v>
      </c>
      <c r="C125" s="17">
        <v>50</v>
      </c>
      <c r="D125" s="17">
        <v>100</v>
      </c>
      <c r="E125" s="17">
        <v>0.15</v>
      </c>
      <c r="F125" s="17">
        <v>13.299999999999999</v>
      </c>
      <c r="G125" s="16"/>
      <c r="H125" s="17">
        <f>'Principal Detalhada'!$F125*Secundária!B125/1000</f>
        <v>1147.0440000000001</v>
      </c>
      <c r="I125" s="17">
        <f>'Principal Detalhada'!$F125*Secundária!C125/1000</f>
        <v>5735.22</v>
      </c>
      <c r="J125" s="17">
        <f>'Principal Detalhada'!$F125*Secundária!D125/1000</f>
        <v>11470.44</v>
      </c>
      <c r="K125" s="17">
        <f>'Principal Detalhada'!$F125*Secundária!E125/1000</f>
        <v>17.205659999999998</v>
      </c>
      <c r="L125" s="17">
        <f>'Principal Detalhada'!$F125*Secundária!F125/1000</f>
        <v>1525.5685199999998</v>
      </c>
      <c r="M125" s="16"/>
      <c r="N125" s="16">
        <v>18.25</v>
      </c>
      <c r="O125" s="16">
        <v>36.5</v>
      </c>
      <c r="P125" s="16">
        <v>21.9</v>
      </c>
      <c r="Q125" s="16">
        <v>0.36499999999999999</v>
      </c>
      <c r="R125" s="16">
        <v>1.6425000000000001</v>
      </c>
      <c r="S125" s="16"/>
      <c r="T125" s="17">
        <f>('Principal Detalhada'!G125-Secundária!H125)/N125</f>
        <v>-62.851726027397262</v>
      </c>
      <c r="U125" s="17">
        <f>('Principal Detalhada'!H125-Secundária!I125)/O125</f>
        <v>-157.12931506849316</v>
      </c>
      <c r="V125" s="17">
        <f>('Principal Detalhada'!I125-Secundária!J125)/P125</f>
        <v>-523.76438356164385</v>
      </c>
      <c r="W125" s="17">
        <f>('Principal Detalhada'!J125-Secundária!K125)/Q125</f>
        <v>-47.13879452054794</v>
      </c>
      <c r="X125" s="17">
        <f>('Principal Detalhada'!K125-Secundária!L125)/R125</f>
        <v>-928.80884018264828</v>
      </c>
      <c r="Y125" s="16"/>
      <c r="Z125" s="17">
        <f t="shared" si="2"/>
        <v>-47.13879452054794</v>
      </c>
      <c r="AA125" s="16"/>
      <c r="AB125" s="17">
        <f t="shared" si="3"/>
        <v>0</v>
      </c>
      <c r="AC125" s="16"/>
      <c r="AD125" s="16"/>
    </row>
    <row r="126" spans="2:30">
      <c r="B126" s="17">
        <v>10</v>
      </c>
      <c r="C126" s="17">
        <v>50</v>
      </c>
      <c r="D126" s="17">
        <v>100</v>
      </c>
      <c r="E126" s="17">
        <v>0.15</v>
      </c>
      <c r="F126" s="17">
        <v>13.299999999999999</v>
      </c>
      <c r="G126" s="16"/>
      <c r="H126" s="17">
        <f>'Principal Detalhada'!$F126*Secundária!B126/1000</f>
        <v>1034.1315300000001</v>
      </c>
      <c r="I126" s="17">
        <f>'Principal Detalhada'!$F126*Secundária!C126/1000</f>
        <v>5170.6576500000001</v>
      </c>
      <c r="J126" s="17">
        <f>'Principal Detalhada'!$F126*Secundária!D126/1000</f>
        <v>10341.3153</v>
      </c>
      <c r="K126" s="17">
        <f>'Principal Detalhada'!$F126*Secundária!E126/1000</f>
        <v>15.511972949999999</v>
      </c>
      <c r="L126" s="17">
        <f>'Principal Detalhada'!$F126*Secundária!F126/1000</f>
        <v>1375.3949349</v>
      </c>
      <c r="M126" s="16"/>
      <c r="N126" s="16">
        <v>18.25</v>
      </c>
      <c r="O126" s="16">
        <v>36.5</v>
      </c>
      <c r="P126" s="16">
        <v>21.9</v>
      </c>
      <c r="Q126" s="16">
        <v>0.36499999999999999</v>
      </c>
      <c r="R126" s="16">
        <v>1.6425000000000001</v>
      </c>
      <c r="S126" s="16"/>
      <c r="T126" s="17">
        <f>('Principal Detalhada'!G126-Secundária!H126)/N126</f>
        <v>3059.8960339726036</v>
      </c>
      <c r="U126" s="17">
        <f>('Principal Detalhada'!H126-Secundária!I126)/O126</f>
        <v>2549.9133616438357</v>
      </c>
      <c r="V126" s="17">
        <f>('Principal Detalhada'!I126-Secundária!J126)/P126</f>
        <v>40845.834404109592</v>
      </c>
      <c r="W126" s="17">
        <f>('Principal Detalhada'!J126-Secundária!K126)/Q126</f>
        <v>12707.068252191781</v>
      </c>
      <c r="X126" s="17">
        <f>('Principal Detalhada'!K126-Secundária!L126)/R126</f>
        <v>-837.37895579908673</v>
      </c>
      <c r="Y126" s="16"/>
      <c r="Z126" s="17">
        <f t="shared" si="2"/>
        <v>40845.834404109592</v>
      </c>
      <c r="AA126" s="16"/>
      <c r="AB126" s="17">
        <f t="shared" si="3"/>
        <v>40845.834404109592</v>
      </c>
      <c r="AC126" s="16"/>
      <c r="AD126" s="16"/>
    </row>
    <row r="127" spans="2:30">
      <c r="B127" s="17">
        <v>10</v>
      </c>
      <c r="C127" s="17">
        <v>50</v>
      </c>
      <c r="D127" s="17">
        <v>100</v>
      </c>
      <c r="E127" s="17">
        <v>0.15</v>
      </c>
      <c r="F127" s="17">
        <v>13.299999999999999</v>
      </c>
      <c r="G127" s="16"/>
      <c r="H127" s="17">
        <f>'Principal Detalhada'!$F127*Secundária!B127/1000</f>
        <v>966.23999000000003</v>
      </c>
      <c r="I127" s="17">
        <f>'Principal Detalhada'!$F127*Secundária!C127/1000</f>
        <v>4831.1999500000002</v>
      </c>
      <c r="J127" s="17">
        <f>'Principal Detalhada'!$F127*Secundária!D127/1000</f>
        <v>9662.3999000000003</v>
      </c>
      <c r="K127" s="17">
        <f>'Principal Detalhada'!$F127*Secundária!E127/1000</f>
        <v>14.493599849999999</v>
      </c>
      <c r="L127" s="17">
        <f>'Principal Detalhada'!$F127*Secundária!F127/1000</f>
        <v>1285.0991867</v>
      </c>
      <c r="M127" s="16"/>
      <c r="N127" s="16">
        <v>18.25</v>
      </c>
      <c r="O127" s="16">
        <v>36.5</v>
      </c>
      <c r="P127" s="16">
        <v>21.9</v>
      </c>
      <c r="Q127" s="16">
        <v>0.36499999999999999</v>
      </c>
      <c r="R127" s="16">
        <v>1.6425000000000001</v>
      </c>
      <c r="S127" s="16"/>
      <c r="T127" s="17">
        <f>('Principal Detalhada'!G127-Secundária!H127)/N127</f>
        <v>2859.0114772602738</v>
      </c>
      <c r="U127" s="17">
        <f>('Principal Detalhada'!H127-Secundária!I127)/O127</f>
        <v>2382.5095643835616</v>
      </c>
      <c r="V127" s="17">
        <f>('Principal Detalhada'!I127-Secundária!J127)/P127</f>
        <v>38164.273577625572</v>
      </c>
      <c r="W127" s="17">
        <f>('Principal Detalhada'!J127-Secundária!K127)/Q127</f>
        <v>11872.839329178081</v>
      </c>
      <c r="X127" s="17">
        <f>('Principal Detalhada'!K127-Secundária!L127)/R127</f>
        <v>-782.40437546423129</v>
      </c>
      <c r="Y127" s="16"/>
      <c r="Z127" s="17">
        <f t="shared" si="2"/>
        <v>38164.273577625572</v>
      </c>
      <c r="AA127" s="16"/>
      <c r="AB127" s="17">
        <f t="shared" si="3"/>
        <v>38164.273577625572</v>
      </c>
      <c r="AC127" s="16"/>
      <c r="AD127" s="16"/>
    </row>
    <row r="128" spans="2:30">
      <c r="B128" s="17">
        <v>10</v>
      </c>
      <c r="C128" s="17">
        <v>50</v>
      </c>
      <c r="D128" s="17">
        <v>100</v>
      </c>
      <c r="E128" s="17">
        <v>0.15</v>
      </c>
      <c r="F128" s="17">
        <v>13.299999999999999</v>
      </c>
      <c r="G128" s="16"/>
      <c r="H128" s="17">
        <f>'Principal Detalhada'!$F128*Secundária!B128/1000</f>
        <v>929.34718999999996</v>
      </c>
      <c r="I128" s="17">
        <f>'Principal Detalhada'!$F128*Secundária!C128/1000</f>
        <v>4646.7359500000002</v>
      </c>
      <c r="J128" s="17">
        <f>'Principal Detalhada'!$F128*Secundária!D128/1000</f>
        <v>9293.4719000000005</v>
      </c>
      <c r="K128" s="17">
        <f>'Principal Detalhada'!$F128*Secundária!E128/1000</f>
        <v>13.940207849999998</v>
      </c>
      <c r="L128" s="17">
        <f>'Principal Detalhada'!$F128*Secundária!F128/1000</f>
        <v>1236.0317626999999</v>
      </c>
      <c r="M128" s="16"/>
      <c r="N128" s="16">
        <v>18.25</v>
      </c>
      <c r="O128" s="16">
        <v>36.5</v>
      </c>
      <c r="P128" s="16">
        <v>21.9</v>
      </c>
      <c r="Q128" s="16">
        <v>0.36499999999999999</v>
      </c>
      <c r="R128" s="16">
        <v>1.6425000000000001</v>
      </c>
      <c r="S128" s="16"/>
      <c r="T128" s="17">
        <f>('Principal Detalhada'!G128-Secundária!H128)/N128</f>
        <v>3004.4648882191777</v>
      </c>
      <c r="U128" s="17">
        <f>('Principal Detalhada'!H128-Secundária!I128)/O128</f>
        <v>3462.7730915068487</v>
      </c>
      <c r="V128" s="17">
        <f>('Principal Detalhada'!I128-Secundária!J128)/P128</f>
        <v>2036.9253479452052</v>
      </c>
      <c r="W128" s="17">
        <f>('Principal Detalhada'!J128-Secundária!K128)/Q128</f>
        <v>1413.1169601369863</v>
      </c>
      <c r="X128" s="17">
        <f>('Principal Detalhada'!K128-Secundária!L128)/R128</f>
        <v>-752.53075354642306</v>
      </c>
      <c r="Y128" s="16"/>
      <c r="Z128" s="17">
        <f t="shared" si="2"/>
        <v>3462.7730915068487</v>
      </c>
      <c r="AA128" s="16"/>
      <c r="AB128" s="17">
        <f t="shared" si="3"/>
        <v>3462.7730915068487</v>
      </c>
      <c r="AC128" s="16"/>
      <c r="AD128" s="16"/>
    </row>
    <row r="129" spans="2:30">
      <c r="B129" s="17">
        <v>10</v>
      </c>
      <c r="C129" s="17">
        <v>50</v>
      </c>
      <c r="D129" s="17">
        <v>100</v>
      </c>
      <c r="E129" s="17">
        <v>0.15</v>
      </c>
      <c r="F129" s="17">
        <v>13.299999999999999</v>
      </c>
      <c r="G129" s="16"/>
      <c r="H129" s="17">
        <f>'Principal Detalhada'!$F129*Secundária!B129/1000</f>
        <v>878.4</v>
      </c>
      <c r="I129" s="17">
        <f>'Principal Detalhada'!$F129*Secundária!C129/1000</f>
        <v>4392</v>
      </c>
      <c r="J129" s="17">
        <f>'Principal Detalhada'!$F129*Secundária!D129/1000</f>
        <v>8784</v>
      </c>
      <c r="K129" s="17">
        <f>'Principal Detalhada'!$F129*Secundária!E129/1000</f>
        <v>13.176</v>
      </c>
      <c r="L129" s="17">
        <f>'Principal Detalhada'!$F129*Secundária!F129/1000</f>
        <v>1168.2719999999999</v>
      </c>
      <c r="M129" s="16"/>
      <c r="N129" s="16">
        <v>18.25</v>
      </c>
      <c r="O129" s="16">
        <v>36.5</v>
      </c>
      <c r="P129" s="16">
        <v>21.9</v>
      </c>
      <c r="Q129" s="16">
        <v>0.36499999999999999</v>
      </c>
      <c r="R129" s="16">
        <v>1.6425000000000001</v>
      </c>
      <c r="S129" s="16"/>
      <c r="T129" s="17">
        <f>('Principal Detalhada'!G129-Secundária!H129)/N129</f>
        <v>2839.7589041095889</v>
      </c>
      <c r="U129" s="17">
        <f>('Principal Detalhada'!H129-Secundária!I129)/O129</f>
        <v>3272.9424657534246</v>
      </c>
      <c r="V129" s="17">
        <f>('Principal Detalhada'!I129-Secundária!J129)/P129</f>
        <v>1925.2602739726028</v>
      </c>
      <c r="W129" s="17">
        <f>('Principal Detalhada'!J129-Secundária!K129)/Q129</f>
        <v>1335.6493150684933</v>
      </c>
      <c r="X129" s="17">
        <f>('Principal Detalhada'!K129-Secundária!L129)/R129</f>
        <v>-711.27671232876708</v>
      </c>
      <c r="Y129" s="16"/>
      <c r="Z129" s="17">
        <f t="shared" si="2"/>
        <v>3272.9424657534246</v>
      </c>
      <c r="AA129" s="16"/>
      <c r="AB129" s="17">
        <f t="shared" si="3"/>
        <v>3272.9424657534246</v>
      </c>
      <c r="AC129" s="16"/>
      <c r="AD129" s="16"/>
    </row>
    <row r="130" spans="2:30">
      <c r="B130" s="17">
        <v>10</v>
      </c>
      <c r="C130" s="17">
        <v>50</v>
      </c>
      <c r="D130" s="17">
        <v>100</v>
      </c>
      <c r="E130" s="17">
        <v>0.15</v>
      </c>
      <c r="F130" s="17">
        <v>13.299999999999999</v>
      </c>
      <c r="G130" s="16"/>
      <c r="H130" s="17">
        <f>'Principal Detalhada'!$F130*Secundária!B130/1000</f>
        <v>507.27598999999998</v>
      </c>
      <c r="I130" s="17">
        <f>'Principal Detalhada'!$F130*Secundária!C130/1000</f>
        <v>2536.37995</v>
      </c>
      <c r="J130" s="17">
        <f>'Principal Detalhada'!$F130*Secundária!D130/1000</f>
        <v>5072.7599</v>
      </c>
      <c r="K130" s="17">
        <f>'Principal Detalhada'!$F130*Secundária!E130/1000</f>
        <v>7.6091398499999992</v>
      </c>
      <c r="L130" s="17">
        <f>'Principal Detalhada'!$F130*Secundária!F130/1000</f>
        <v>674.67706669999995</v>
      </c>
      <c r="M130" s="16"/>
      <c r="N130" s="16">
        <v>18.25</v>
      </c>
      <c r="O130" s="16">
        <v>36.5</v>
      </c>
      <c r="P130" s="16">
        <v>21.9</v>
      </c>
      <c r="Q130" s="16">
        <v>0.36499999999999999</v>
      </c>
      <c r="R130" s="16">
        <v>1.6425000000000001</v>
      </c>
      <c r="S130" s="16"/>
      <c r="T130" s="17">
        <f>('Principal Detalhada'!G130-Secundária!H130)/N130</f>
        <v>1500.9810115068497</v>
      </c>
      <c r="U130" s="17">
        <f>('Principal Detalhada'!H130-Secundária!I130)/O130</f>
        <v>1250.817509589041</v>
      </c>
      <c r="V130" s="17">
        <f>('Principal Detalhada'!I130-Secundária!J130)/P130</f>
        <v>20036.243440639271</v>
      </c>
      <c r="W130" s="17">
        <f>('Principal Detalhada'!J130-Secundária!K130)/Q130</f>
        <v>6233.2405894520552</v>
      </c>
      <c r="X130" s="17">
        <f>('Principal Detalhada'!K130-Secundária!L130)/R130</f>
        <v>-410.76229327245051</v>
      </c>
      <c r="Y130" s="16"/>
      <c r="Z130" s="17">
        <f t="shared" si="2"/>
        <v>20036.243440639271</v>
      </c>
      <c r="AA130" s="16"/>
      <c r="AB130" s="17">
        <f t="shared" si="3"/>
        <v>20036.243440639271</v>
      </c>
      <c r="AC130" s="16"/>
      <c r="AD130" s="16"/>
    </row>
    <row r="131" spans="2:30">
      <c r="B131" s="17">
        <v>10</v>
      </c>
      <c r="C131" s="17">
        <v>50</v>
      </c>
      <c r="D131" s="17">
        <v>100</v>
      </c>
      <c r="E131" s="17">
        <v>0.15</v>
      </c>
      <c r="F131" s="17">
        <v>13.299999999999999</v>
      </c>
      <c r="G131" s="16"/>
      <c r="H131" s="17">
        <f>'Principal Detalhada'!$F131*Secundária!B131/1000</f>
        <v>426.024</v>
      </c>
      <c r="I131" s="17">
        <f>'Principal Detalhada'!$F131*Secundária!C131/1000</f>
        <v>2130.12</v>
      </c>
      <c r="J131" s="17">
        <f>'Principal Detalhada'!$F131*Secundária!D131/1000</f>
        <v>4260.24</v>
      </c>
      <c r="K131" s="17">
        <f>'Principal Detalhada'!$F131*Secundária!E131/1000</f>
        <v>6.3903599999999994</v>
      </c>
      <c r="L131" s="17">
        <f>'Principal Detalhada'!$F131*Secundária!F131/1000</f>
        <v>566.61191999999994</v>
      </c>
      <c r="M131" s="16"/>
      <c r="N131" s="16">
        <v>18.25</v>
      </c>
      <c r="O131" s="16">
        <v>36.5</v>
      </c>
      <c r="P131" s="16">
        <v>21.9</v>
      </c>
      <c r="Q131" s="16">
        <v>0.36499999999999999</v>
      </c>
      <c r="R131" s="16">
        <v>1.6425000000000001</v>
      </c>
      <c r="S131" s="16"/>
      <c r="T131" s="17">
        <f>('Principal Detalhada'!G131-Secundária!H131)/N131</f>
        <v>1377.2830684931505</v>
      </c>
      <c r="U131" s="17">
        <f>('Principal Detalhada'!H131-Secundária!I131)/O131</f>
        <v>1587.3770958904108</v>
      </c>
      <c r="V131" s="17">
        <f>('Principal Detalhada'!I131-Secundária!J131)/P131</f>
        <v>933.75123287671249</v>
      </c>
      <c r="W131" s="17">
        <f>('Principal Detalhada'!J131-Secundária!K131)/Q131</f>
        <v>647.78991780821923</v>
      </c>
      <c r="X131" s="17">
        <f>('Principal Detalhada'!K131-Secundária!L131)/R131</f>
        <v>-344.969205479452</v>
      </c>
      <c r="Y131" s="16"/>
      <c r="Z131" s="17">
        <f t="shared" si="2"/>
        <v>1587.3770958904108</v>
      </c>
      <c r="AA131" s="16"/>
      <c r="AB131" s="17">
        <f t="shared" si="3"/>
        <v>1587.3770958904108</v>
      </c>
      <c r="AC131" s="16"/>
      <c r="AD131" s="16"/>
    </row>
    <row r="132" spans="2:30">
      <c r="B132" s="17">
        <v>10</v>
      </c>
      <c r="C132" s="17">
        <v>50</v>
      </c>
      <c r="D132" s="17">
        <v>100</v>
      </c>
      <c r="E132" s="17">
        <v>0.15</v>
      </c>
      <c r="F132" s="17">
        <v>13.299999999999999</v>
      </c>
      <c r="G132" s="16"/>
      <c r="H132" s="17">
        <f>'Principal Detalhada'!$F132*Secundária!B132/1000</f>
        <v>316.22399999999999</v>
      </c>
      <c r="I132" s="17">
        <f>'Principal Detalhada'!$F132*Secundária!C132/1000</f>
        <v>1581.12</v>
      </c>
      <c r="J132" s="17">
        <f>'Principal Detalhada'!$F132*Secundária!D132/1000</f>
        <v>3162.24</v>
      </c>
      <c r="K132" s="17">
        <f>'Principal Detalhada'!$F132*Secundária!E132/1000</f>
        <v>4.74336</v>
      </c>
      <c r="L132" s="17">
        <f>'Principal Detalhada'!$F132*Secundária!F132/1000</f>
        <v>420.57792000000001</v>
      </c>
      <c r="M132" s="16"/>
      <c r="N132" s="16">
        <v>18.25</v>
      </c>
      <c r="O132" s="16">
        <v>36.5</v>
      </c>
      <c r="P132" s="16">
        <v>21.9</v>
      </c>
      <c r="Q132" s="16">
        <v>0.36499999999999999</v>
      </c>
      <c r="R132" s="16">
        <v>1.6425000000000001</v>
      </c>
      <c r="S132" s="16"/>
      <c r="T132" s="17">
        <f>('Principal Detalhada'!G132-Secundária!H132)/N132</f>
        <v>1022.3132054794521</v>
      </c>
      <c r="U132" s="17">
        <f>('Principal Detalhada'!H132-Secundária!I132)/O132</f>
        <v>1178.2592876712329</v>
      </c>
      <c r="V132" s="17">
        <f>('Principal Detalhada'!I132-Secundária!J132)/P132</f>
        <v>693.09369863013694</v>
      </c>
      <c r="W132" s="17">
        <f>('Principal Detalhada'!J132-Secundária!K132)/Q132</f>
        <v>480.83375342465757</v>
      </c>
      <c r="X132" s="17">
        <f>('Principal Detalhada'!K132-Secundária!L132)/R132</f>
        <v>-256.05961643835616</v>
      </c>
      <c r="Y132" s="16"/>
      <c r="Z132" s="17">
        <f t="shared" si="2"/>
        <v>1178.2592876712329</v>
      </c>
      <c r="AA132" s="16"/>
      <c r="AB132" s="17">
        <f t="shared" si="3"/>
        <v>1178.2592876712329</v>
      </c>
      <c r="AC132" s="16"/>
      <c r="AD132" s="16"/>
    </row>
    <row r="133" spans="2:30">
      <c r="B133" s="17">
        <v>10</v>
      </c>
      <c r="C133" s="17">
        <v>50</v>
      </c>
      <c r="D133" s="17">
        <v>100</v>
      </c>
      <c r="E133" s="17">
        <v>0.15</v>
      </c>
      <c r="F133" s="17">
        <v>13.299999999999999</v>
      </c>
      <c r="G133" s="16"/>
      <c r="H133" s="17">
        <f>'Principal Detalhada'!$F133*Secundária!B133/1000</f>
        <v>253.63799</v>
      </c>
      <c r="I133" s="17">
        <f>'Principal Detalhada'!$F133*Secundária!C133/1000</f>
        <v>1268.18995</v>
      </c>
      <c r="J133" s="17">
        <f>'Principal Detalhada'!$F133*Secundária!D133/1000</f>
        <v>2536.3798999999999</v>
      </c>
      <c r="K133" s="17">
        <f>'Principal Detalhada'!$F133*Secundária!E133/1000</f>
        <v>3.80456985</v>
      </c>
      <c r="L133" s="17">
        <f>'Principal Detalhada'!$F133*Secundária!F133/1000</f>
        <v>337.33852669999999</v>
      </c>
      <c r="M133" s="16"/>
      <c r="N133" s="16">
        <v>18.25</v>
      </c>
      <c r="O133" s="16">
        <v>36.5</v>
      </c>
      <c r="P133" s="16">
        <v>21.9</v>
      </c>
      <c r="Q133" s="16">
        <v>0.36499999999999999</v>
      </c>
      <c r="R133" s="16">
        <v>1.6425000000000001</v>
      </c>
      <c r="S133" s="16"/>
      <c r="T133" s="17">
        <f>('Principal Detalhada'!G133-Secundária!H133)/N133</f>
        <v>542.02091013698634</v>
      </c>
      <c r="U133" s="17">
        <f>('Principal Detalhada'!H133-Secundária!I133)/O133</f>
        <v>486.4290219178082</v>
      </c>
      <c r="V133" s="17">
        <f>('Principal Detalhada'!I133-Secundária!J133)/P133</f>
        <v>9381.1311369862997</v>
      </c>
      <c r="W133" s="17">
        <f>('Principal Detalhada'!J133-Secundária!K133)/Q133</f>
        <v>2769.1709319178085</v>
      </c>
      <c r="X133" s="17">
        <f>('Principal Detalhada'!K133-Secundária!L133)/R133</f>
        <v>-205.38114258751901</v>
      </c>
      <c r="Y133" s="16"/>
      <c r="Z133" s="17">
        <f t="shared" si="2"/>
        <v>9381.1311369862997</v>
      </c>
      <c r="AA133" s="16"/>
      <c r="AB133" s="17">
        <f t="shared" si="3"/>
        <v>9381.1311369862997</v>
      </c>
      <c r="AC133" s="16"/>
      <c r="AD133" s="16"/>
    </row>
    <row r="134" spans="2:30">
      <c r="B134" s="17">
        <v>10</v>
      </c>
      <c r="C134" s="17">
        <v>50</v>
      </c>
      <c r="D134" s="17">
        <v>100</v>
      </c>
      <c r="E134" s="17">
        <v>0.15</v>
      </c>
      <c r="F134" s="17">
        <v>13.299999999999999</v>
      </c>
      <c r="G134" s="16"/>
      <c r="H134" s="17">
        <f>'Principal Detalhada'!$F134*Secundária!B134/1000</f>
        <v>219.6</v>
      </c>
      <c r="I134" s="17">
        <f>'Principal Detalhada'!$F134*Secundária!C134/1000</f>
        <v>1098</v>
      </c>
      <c r="J134" s="17">
        <f>'Principal Detalhada'!$F134*Secundária!D134/1000</f>
        <v>2196</v>
      </c>
      <c r="K134" s="17">
        <f>'Principal Detalhada'!$F134*Secundária!E134/1000</f>
        <v>3.294</v>
      </c>
      <c r="L134" s="17">
        <f>'Principal Detalhada'!$F134*Secundária!F134/1000</f>
        <v>292.06799999999998</v>
      </c>
      <c r="M134" s="16"/>
      <c r="N134" s="16">
        <v>18.25</v>
      </c>
      <c r="O134" s="16">
        <v>36.5</v>
      </c>
      <c r="P134" s="16">
        <v>21.9</v>
      </c>
      <c r="Q134" s="16">
        <v>0.36499999999999999</v>
      </c>
      <c r="R134" s="16">
        <v>1.6425000000000001</v>
      </c>
      <c r="S134" s="16"/>
      <c r="T134" s="17">
        <f>('Principal Detalhada'!G134-Secundária!H134)/N134</f>
        <v>-12.032876712328767</v>
      </c>
      <c r="U134" s="17">
        <f>('Principal Detalhada'!H134-Secundária!I134)/O134</f>
        <v>-30.082191780821919</v>
      </c>
      <c r="V134" s="17">
        <f>('Principal Detalhada'!I134-Secundária!J134)/P134</f>
        <v>-100.27397260273973</v>
      </c>
      <c r="W134" s="17">
        <f>('Principal Detalhada'!J134-Secundária!K134)/Q134</f>
        <v>-9.0246575342465754</v>
      </c>
      <c r="X134" s="17">
        <f>('Principal Detalhada'!K134-Secundária!L134)/R134</f>
        <v>-177.81917808219177</v>
      </c>
      <c r="Y134" s="16"/>
      <c r="Z134" s="17">
        <f t="shared" ref="Z134:Z150" si="4">MAX(T134:X134)</f>
        <v>-9.0246575342465754</v>
      </c>
      <c r="AA134" s="16"/>
      <c r="AB134" s="17">
        <f t="shared" ref="AB134:AB150" si="5">IF(Z134&lt;0,0,Z134)</f>
        <v>0</v>
      </c>
      <c r="AC134" s="16"/>
      <c r="AD134" s="16"/>
    </row>
    <row r="135" spans="2:30">
      <c r="B135" s="17">
        <v>10</v>
      </c>
      <c r="C135" s="17">
        <v>50</v>
      </c>
      <c r="D135" s="17">
        <v>100</v>
      </c>
      <c r="E135" s="17">
        <v>0.15</v>
      </c>
      <c r="F135" s="17">
        <v>13.299999999999999</v>
      </c>
      <c r="G135" s="16"/>
      <c r="H135" s="17">
        <f>'Principal Detalhada'!$F135*Secundária!B135/1000</f>
        <v>198</v>
      </c>
      <c r="I135" s="17">
        <f>'Principal Detalhada'!$F135*Secundária!C135/1000</f>
        <v>990</v>
      </c>
      <c r="J135" s="17">
        <f>'Principal Detalhada'!$F135*Secundária!D135/1000</f>
        <v>1980</v>
      </c>
      <c r="K135" s="17">
        <f>'Principal Detalhada'!$F135*Secundária!E135/1000</f>
        <v>2.97</v>
      </c>
      <c r="L135" s="17">
        <f>'Principal Detalhada'!$F135*Secundária!F135/1000</f>
        <v>263.33999999999997</v>
      </c>
      <c r="M135" s="16"/>
      <c r="N135" s="16">
        <v>18.25</v>
      </c>
      <c r="O135" s="16">
        <v>36.5</v>
      </c>
      <c r="P135" s="16">
        <v>21.9</v>
      </c>
      <c r="Q135" s="16">
        <v>0.36499999999999999</v>
      </c>
      <c r="R135" s="16">
        <v>1.6425000000000001</v>
      </c>
      <c r="S135" s="16"/>
      <c r="T135" s="17">
        <f>('Principal Detalhada'!G135-Secundária!H135)/N135</f>
        <v>640.10958904109589</v>
      </c>
      <c r="U135" s="17">
        <f>('Principal Detalhada'!H135-Secundária!I135)/O135</f>
        <v>737.7534246575342</v>
      </c>
      <c r="V135" s="17">
        <f>('Principal Detalhada'!I135-Secundária!J135)/P135</f>
        <v>433.97260273972603</v>
      </c>
      <c r="W135" s="17">
        <f>('Principal Detalhada'!J135-Secundária!K135)/Q135</f>
        <v>301.06849315068496</v>
      </c>
      <c r="X135" s="17">
        <f>('Principal Detalhada'!K135-Secundária!L135)/R135</f>
        <v>-160.32876712328766</v>
      </c>
      <c r="Y135" s="16"/>
      <c r="Z135" s="17">
        <f t="shared" si="4"/>
        <v>737.7534246575342</v>
      </c>
      <c r="AA135" s="16"/>
      <c r="AB135" s="17">
        <f t="shared" si="5"/>
        <v>737.7534246575342</v>
      </c>
      <c r="AC135" s="16"/>
      <c r="AD135" s="16"/>
    </row>
    <row r="136" spans="2:30">
      <c r="B136" s="17">
        <v>10</v>
      </c>
      <c r="C136" s="17">
        <v>50</v>
      </c>
      <c r="D136" s="17">
        <v>100</v>
      </c>
      <c r="E136" s="17">
        <v>0.15</v>
      </c>
      <c r="F136" s="17">
        <v>13.299999999999999</v>
      </c>
      <c r="G136" s="16"/>
      <c r="H136" s="17">
        <f>'Principal Detalhada'!$F136*Secundária!B136/1000</f>
        <v>186.2784</v>
      </c>
      <c r="I136" s="17">
        <f>'Principal Detalhada'!$F136*Secundária!C136/1000</f>
        <v>931.39200000000005</v>
      </c>
      <c r="J136" s="17">
        <f>'Principal Detalhada'!$F136*Secundária!D136/1000</f>
        <v>1862.7840000000001</v>
      </c>
      <c r="K136" s="17">
        <f>'Principal Detalhada'!$F136*Secundária!E136/1000</f>
        <v>2.7941759999999998</v>
      </c>
      <c r="L136" s="17">
        <f>'Principal Detalhada'!$F136*Secundária!F136/1000</f>
        <v>247.75027199999997</v>
      </c>
      <c r="M136" s="16"/>
      <c r="N136" s="16">
        <v>18.25</v>
      </c>
      <c r="O136" s="16">
        <v>36.5</v>
      </c>
      <c r="P136" s="16">
        <v>21.9</v>
      </c>
      <c r="Q136" s="16">
        <v>0.36499999999999999</v>
      </c>
      <c r="R136" s="16">
        <v>1.6425000000000001</v>
      </c>
      <c r="S136" s="16"/>
      <c r="T136" s="17">
        <f>('Principal Detalhada'!G136-Secundária!H136)/N136</f>
        <v>551.17992328767139</v>
      </c>
      <c r="U136" s="17">
        <f>('Principal Detalhada'!H136-Secundária!I136)/O136</f>
        <v>459.31660273972602</v>
      </c>
      <c r="V136" s="17">
        <f>('Principal Detalhada'!I136-Secundária!J136)/P136</f>
        <v>7357.5715068493155</v>
      </c>
      <c r="W136" s="17">
        <f>('Principal Detalhada'!J136-Secundária!K136)/Q136</f>
        <v>2288.9277369863012</v>
      </c>
      <c r="X136" s="17">
        <f>('Principal Detalhada'!K136-Secundária!L136)/R136</f>
        <v>-150.83730410958901</v>
      </c>
      <c r="Y136" s="16"/>
      <c r="Z136" s="17">
        <f t="shared" si="4"/>
        <v>7357.5715068493155</v>
      </c>
      <c r="AA136" s="16"/>
      <c r="AB136" s="17">
        <f t="shared" si="5"/>
        <v>7357.5715068493155</v>
      </c>
      <c r="AC136" s="16"/>
      <c r="AD136" s="16"/>
    </row>
    <row r="137" spans="2:30">
      <c r="B137" s="17">
        <v>10</v>
      </c>
      <c r="C137" s="17">
        <v>50</v>
      </c>
      <c r="D137" s="17">
        <v>100</v>
      </c>
      <c r="E137" s="17">
        <v>0.15</v>
      </c>
      <c r="F137" s="17">
        <v>13.299999999999999</v>
      </c>
      <c r="G137" s="16"/>
      <c r="H137" s="17">
        <f>'Principal Detalhada'!$F137*Secundária!B137/1000</f>
        <v>165.88800000000001</v>
      </c>
      <c r="I137" s="17">
        <f>'Principal Detalhada'!$F137*Secundária!C137/1000</f>
        <v>829.44</v>
      </c>
      <c r="J137" s="17">
        <f>'Principal Detalhada'!$F137*Secundária!D137/1000</f>
        <v>1658.88</v>
      </c>
      <c r="K137" s="17">
        <f>'Principal Detalhada'!$F137*Secundária!E137/1000</f>
        <v>2.4883199999999999</v>
      </c>
      <c r="L137" s="17">
        <f>'Principal Detalhada'!$F137*Secundária!F137/1000</f>
        <v>220.63103999999998</v>
      </c>
      <c r="M137" s="16"/>
      <c r="N137" s="16">
        <v>18.25</v>
      </c>
      <c r="O137" s="16">
        <v>36.5</v>
      </c>
      <c r="P137" s="16">
        <v>21.9</v>
      </c>
      <c r="Q137" s="16">
        <v>0.36499999999999999</v>
      </c>
      <c r="R137" s="16">
        <v>1.6425000000000001</v>
      </c>
      <c r="S137" s="16"/>
      <c r="T137" s="17">
        <f>('Principal Detalhada'!G137-Secundária!H137)/N137</f>
        <v>536.2954520547944</v>
      </c>
      <c r="U137" s="17">
        <f>('Principal Detalhada'!H137-Secundária!I137)/O137</f>
        <v>618.10323287671235</v>
      </c>
      <c r="V137" s="17">
        <f>('Principal Detalhada'!I137-Secundária!J137)/P137</f>
        <v>363.59013698630133</v>
      </c>
      <c r="W137" s="17">
        <f>('Principal Detalhada'!J137-Secundária!K137)/Q137</f>
        <v>252.24065753424659</v>
      </c>
      <c r="X137" s="17">
        <f>('Principal Detalhada'!K137-Secundária!L137)/R137</f>
        <v>-134.32635616438355</v>
      </c>
      <c r="Y137" s="16"/>
      <c r="Z137" s="17">
        <f t="shared" si="4"/>
        <v>618.10323287671235</v>
      </c>
      <c r="AA137" s="16"/>
      <c r="AB137" s="17">
        <f t="shared" si="5"/>
        <v>618.10323287671235</v>
      </c>
      <c r="AC137" s="16"/>
      <c r="AD137" s="16"/>
    </row>
    <row r="138" spans="2:30">
      <c r="B138" s="17">
        <v>10</v>
      </c>
      <c r="C138" s="17">
        <v>50</v>
      </c>
      <c r="D138" s="17">
        <v>100</v>
      </c>
      <c r="E138" s="17">
        <v>0.15</v>
      </c>
      <c r="F138" s="17">
        <v>13.299999999999999</v>
      </c>
      <c r="G138" s="16"/>
      <c r="H138" s="17">
        <f>'Principal Detalhada'!$F138*Secundária!B138/1000</f>
        <v>131.76</v>
      </c>
      <c r="I138" s="17">
        <f>'Principal Detalhada'!$F138*Secundária!C138/1000</f>
        <v>658.8</v>
      </c>
      <c r="J138" s="17">
        <f>'Principal Detalhada'!$F138*Secundária!D138/1000</f>
        <v>1317.6</v>
      </c>
      <c r="K138" s="17">
        <f>'Principal Detalhada'!$F138*Secundária!E138/1000</f>
        <v>1.9763999999999999</v>
      </c>
      <c r="L138" s="17">
        <f>'Principal Detalhada'!$F138*Secundária!F138/1000</f>
        <v>175.24079999999998</v>
      </c>
      <c r="M138" s="16"/>
      <c r="N138" s="16">
        <v>18.25</v>
      </c>
      <c r="O138" s="16">
        <v>36.5</v>
      </c>
      <c r="P138" s="16">
        <v>21.9</v>
      </c>
      <c r="Q138" s="16">
        <v>0.36499999999999999</v>
      </c>
      <c r="R138" s="16">
        <v>1.6425000000000001</v>
      </c>
      <c r="S138" s="16"/>
      <c r="T138" s="17">
        <f>('Principal Detalhada'!G138-Secundária!H138)/N138</f>
        <v>425.9638356164383</v>
      </c>
      <c r="U138" s="17">
        <f>('Principal Detalhada'!H138-Secundária!I138)/O138</f>
        <v>490.94136986301373</v>
      </c>
      <c r="V138" s="17">
        <f>('Principal Detalhada'!I138-Secundária!J138)/P138</f>
        <v>288.78904109589041</v>
      </c>
      <c r="W138" s="17">
        <f>('Principal Detalhada'!J138-Secundária!K138)/Q138</f>
        <v>175.07835616438356</v>
      </c>
      <c r="X138" s="17">
        <f>('Principal Detalhada'!K138-Secundária!L138)/R138</f>
        <v>-106.69150684931505</v>
      </c>
      <c r="Y138" s="16"/>
      <c r="Z138" s="17">
        <f t="shared" si="4"/>
        <v>490.94136986301373</v>
      </c>
      <c r="AA138" s="16"/>
      <c r="AB138" s="17">
        <f t="shared" si="5"/>
        <v>490.94136986301373</v>
      </c>
      <c r="AC138" s="16"/>
      <c r="AD138" s="16"/>
    </row>
    <row r="139" spans="2:30">
      <c r="B139" s="17">
        <v>10</v>
      </c>
      <c r="C139" s="17">
        <v>50</v>
      </c>
      <c r="D139" s="17">
        <v>100</v>
      </c>
      <c r="E139" s="17">
        <v>0.15</v>
      </c>
      <c r="F139" s="17">
        <v>13.299999999999999</v>
      </c>
      <c r="G139" s="16"/>
      <c r="H139" s="17">
        <f>'Principal Detalhada'!$F139*Secundária!B139/1000</f>
        <v>131.75998999999999</v>
      </c>
      <c r="I139" s="17">
        <f>'Principal Detalhada'!$F139*Secundária!C139/1000</f>
        <v>658.79994999999997</v>
      </c>
      <c r="J139" s="17">
        <f>'Principal Detalhada'!$F139*Secundária!D139/1000</f>
        <v>1317.5998999999999</v>
      </c>
      <c r="K139" s="17">
        <f>'Principal Detalhada'!$F139*Secundária!E139/1000</f>
        <v>1.9763998499999997</v>
      </c>
      <c r="L139" s="17">
        <f>'Principal Detalhada'!$F139*Secundária!F139/1000</f>
        <v>175.2407867</v>
      </c>
      <c r="M139" s="16"/>
      <c r="N139" s="16">
        <v>18.25</v>
      </c>
      <c r="O139" s="16">
        <v>36.5</v>
      </c>
      <c r="P139" s="16">
        <v>21.9</v>
      </c>
      <c r="Q139" s="16">
        <v>0.36499999999999999</v>
      </c>
      <c r="R139" s="16">
        <v>1.6425000000000001</v>
      </c>
      <c r="S139" s="16"/>
      <c r="T139" s="17">
        <f>('Principal Detalhada'!G139-Secundária!H139)/N139</f>
        <v>389.86517589041102</v>
      </c>
      <c r="U139" s="17">
        <f>('Principal Detalhada'!H139-Secundária!I139)/O139</f>
        <v>324.88764657534244</v>
      </c>
      <c r="V139" s="17">
        <f>('Principal Detalhada'!I139-Secundária!J139)/P139</f>
        <v>5204.2187831050223</v>
      </c>
      <c r="W139" s="17">
        <f>('Principal Detalhada'!J139-Secundária!K139)/Q139</f>
        <v>1619.0234387671233</v>
      </c>
      <c r="X139" s="17">
        <f>('Principal Detalhada'!K139-Secundária!L139)/R139</f>
        <v>-106.69149875190259</v>
      </c>
      <c r="Y139" s="16"/>
      <c r="Z139" s="17">
        <f t="shared" si="4"/>
        <v>5204.2187831050223</v>
      </c>
      <c r="AA139" s="16"/>
      <c r="AB139" s="17">
        <f t="shared" si="5"/>
        <v>5204.2187831050223</v>
      </c>
      <c r="AC139" s="16"/>
      <c r="AD139" s="16"/>
    </row>
    <row r="140" spans="2:30">
      <c r="B140" s="17">
        <v>10</v>
      </c>
      <c r="C140" s="17">
        <v>50</v>
      </c>
      <c r="D140" s="17">
        <v>100</v>
      </c>
      <c r="E140" s="17">
        <v>0.15</v>
      </c>
      <c r="F140" s="17">
        <v>13.299999999999999</v>
      </c>
      <c r="G140" s="16"/>
      <c r="H140" s="17">
        <f>'Principal Detalhada'!$F140*Secundária!B140/1000</f>
        <v>126.4896</v>
      </c>
      <c r="I140" s="17">
        <f>'Principal Detalhada'!$F140*Secundária!C140/1000</f>
        <v>632.44799999999998</v>
      </c>
      <c r="J140" s="17">
        <f>'Principal Detalhada'!$F140*Secundária!D140/1000</f>
        <v>1264.896</v>
      </c>
      <c r="K140" s="17">
        <f>'Principal Detalhada'!$F140*Secundária!E140/1000</f>
        <v>1.8973439999999999</v>
      </c>
      <c r="L140" s="17">
        <f>'Principal Detalhada'!$F140*Secundária!F140/1000</f>
        <v>168.23116799999997</v>
      </c>
      <c r="M140" s="16"/>
      <c r="N140" s="16">
        <v>18.25</v>
      </c>
      <c r="O140" s="16">
        <v>36.5</v>
      </c>
      <c r="P140" s="16">
        <v>21.9</v>
      </c>
      <c r="Q140" s="16">
        <v>0.36499999999999999</v>
      </c>
      <c r="R140" s="16">
        <v>1.6425000000000001</v>
      </c>
      <c r="S140" s="16"/>
      <c r="T140" s="17">
        <f>('Principal Detalhada'!G140-Secundária!H140)/N140</f>
        <v>408.92528219178081</v>
      </c>
      <c r="U140" s="17">
        <f>('Principal Detalhada'!H140-Secundária!I140)/O140</f>
        <v>467.8382465753424</v>
      </c>
      <c r="V140" s="17">
        <f>('Principal Detalhada'!I140-Secundária!J140)/P140</f>
        <v>277.23747945205474</v>
      </c>
      <c r="W140" s="17">
        <f>('Principal Detalhada'!J140-Secundária!K140)/Q140</f>
        <v>202.72990684931506</v>
      </c>
      <c r="X140" s="17">
        <f>('Principal Detalhada'!K140-Secundária!L140)/R140</f>
        <v>-102.42384657534244</v>
      </c>
      <c r="Y140" s="16"/>
      <c r="Z140" s="17">
        <f t="shared" si="4"/>
        <v>467.8382465753424</v>
      </c>
      <c r="AA140" s="16"/>
      <c r="AB140" s="17">
        <f t="shared" si="5"/>
        <v>467.8382465753424</v>
      </c>
      <c r="AC140" s="16"/>
      <c r="AD140" s="16"/>
    </row>
    <row r="141" spans="2:30">
      <c r="B141" s="17">
        <v>10</v>
      </c>
      <c r="C141" s="17">
        <v>50</v>
      </c>
      <c r="D141" s="17">
        <v>100</v>
      </c>
      <c r="E141" s="17">
        <v>0.15</v>
      </c>
      <c r="F141" s="17">
        <v>13.299999999999999</v>
      </c>
      <c r="G141" s="16"/>
      <c r="H141" s="17">
        <f>'Principal Detalhada'!$F141*Secundária!B141/1000</f>
        <v>109.8</v>
      </c>
      <c r="I141" s="17">
        <f>'Principal Detalhada'!$F141*Secundária!C141/1000</f>
        <v>549</v>
      </c>
      <c r="J141" s="17">
        <f>'Principal Detalhada'!$F141*Secundária!D141/1000</f>
        <v>1098</v>
      </c>
      <c r="K141" s="17">
        <f>'Principal Detalhada'!$F141*Secundária!E141/1000</f>
        <v>1.647</v>
      </c>
      <c r="L141" s="17">
        <f>'Principal Detalhada'!$F141*Secundária!F141/1000</f>
        <v>146.03399999999999</v>
      </c>
      <c r="M141" s="16"/>
      <c r="N141" s="16">
        <v>18.25</v>
      </c>
      <c r="O141" s="16">
        <v>36.5</v>
      </c>
      <c r="P141" s="16">
        <v>21.9</v>
      </c>
      <c r="Q141" s="16">
        <v>0.36499999999999999</v>
      </c>
      <c r="R141" s="16">
        <v>1.6425000000000001</v>
      </c>
      <c r="S141" s="16"/>
      <c r="T141" s="17">
        <f>('Principal Detalhada'!G141-Secundária!H141)/N141</f>
        <v>-6.0164383561643833</v>
      </c>
      <c r="U141" s="17">
        <f>('Principal Detalhada'!H141-Secundária!I141)/O141</f>
        <v>-15.04109589041096</v>
      </c>
      <c r="V141" s="17">
        <f>('Principal Detalhada'!I141-Secundária!J141)/P141</f>
        <v>-50.136986301369866</v>
      </c>
      <c r="W141" s="17">
        <f>('Principal Detalhada'!J141-Secundária!K141)/Q141</f>
        <v>-4.5123287671232877</v>
      </c>
      <c r="X141" s="17">
        <f>('Principal Detalhada'!K141-Secundária!L141)/R141</f>
        <v>-88.909589041095884</v>
      </c>
      <c r="Y141" s="16"/>
      <c r="Z141" s="17">
        <f t="shared" si="4"/>
        <v>-4.5123287671232877</v>
      </c>
      <c r="AA141" s="16"/>
      <c r="AB141" s="17">
        <f t="shared" si="5"/>
        <v>0</v>
      </c>
      <c r="AC141" s="16"/>
      <c r="AD141" s="16"/>
    </row>
    <row r="142" spans="2:30">
      <c r="B142" s="17">
        <v>10</v>
      </c>
      <c r="C142" s="17">
        <v>50</v>
      </c>
      <c r="D142" s="17">
        <v>100</v>
      </c>
      <c r="E142" s="17">
        <v>0.15</v>
      </c>
      <c r="F142" s="17">
        <v>13.299999999999999</v>
      </c>
      <c r="G142" s="16"/>
      <c r="H142" s="17">
        <f>'Principal Detalhada'!$F142*Secundária!B142/1000</f>
        <v>100.65</v>
      </c>
      <c r="I142" s="17">
        <f>'Principal Detalhada'!$F142*Secundária!C142/1000</f>
        <v>503.25</v>
      </c>
      <c r="J142" s="17">
        <f>'Principal Detalhada'!$F142*Secundária!D142/1000</f>
        <v>1006.5</v>
      </c>
      <c r="K142" s="17">
        <f>'Principal Detalhada'!$F142*Secundária!E142/1000</f>
        <v>1.5097499999999999</v>
      </c>
      <c r="L142" s="17">
        <f>'Principal Detalhada'!$F142*Secundária!F142/1000</f>
        <v>133.86449999999999</v>
      </c>
      <c r="M142" s="16"/>
      <c r="N142" s="16">
        <v>18.25</v>
      </c>
      <c r="O142" s="16">
        <v>36.5</v>
      </c>
      <c r="P142" s="16">
        <v>21.9</v>
      </c>
      <c r="Q142" s="16">
        <v>0.36499999999999999</v>
      </c>
      <c r="R142" s="16">
        <v>1.6425000000000001</v>
      </c>
      <c r="S142" s="16"/>
      <c r="T142" s="17">
        <f>('Principal Detalhada'!G142-Secundária!H142)/N142</f>
        <v>325.38904109589043</v>
      </c>
      <c r="U142" s="17">
        <f>('Principal Detalhada'!H142-Secundária!I142)/O142</f>
        <v>375.02465753424656</v>
      </c>
      <c r="V142" s="17">
        <f>('Principal Detalhada'!I142-Secundária!J142)/P142</f>
        <v>220.60273972602741</v>
      </c>
      <c r="W142" s="17">
        <f>('Principal Detalhada'!J142-Secundária!K142)/Q142</f>
        <v>133.74041095890414</v>
      </c>
      <c r="X142" s="17">
        <f>('Principal Detalhada'!K142-Secundária!L142)/R142</f>
        <v>-81.50045662100456</v>
      </c>
      <c r="Y142" s="16"/>
      <c r="Z142" s="17">
        <f t="shared" si="4"/>
        <v>375.02465753424656</v>
      </c>
      <c r="AA142" s="16"/>
      <c r="AB142" s="17">
        <f t="shared" si="5"/>
        <v>375.02465753424656</v>
      </c>
      <c r="AC142" s="16"/>
      <c r="AD142" s="16"/>
    </row>
    <row r="143" spans="2:30">
      <c r="B143" s="17">
        <v>10</v>
      </c>
      <c r="C143" s="17">
        <v>50</v>
      </c>
      <c r="D143" s="17">
        <v>100</v>
      </c>
      <c r="E143" s="17">
        <v>0.15</v>
      </c>
      <c r="F143" s="17">
        <v>13.299999999999999</v>
      </c>
      <c r="G143" s="16"/>
      <c r="H143" s="17">
        <f>'Principal Detalhada'!$F143*Secundária!B143/1000</f>
        <v>70.963200000000001</v>
      </c>
      <c r="I143" s="17">
        <f>'Principal Detalhada'!$F143*Secundária!C143/1000</f>
        <v>354.81599999999997</v>
      </c>
      <c r="J143" s="17">
        <f>'Principal Detalhada'!$F143*Secundária!D143/1000</f>
        <v>709.63199999999995</v>
      </c>
      <c r="K143" s="17">
        <f>'Principal Detalhada'!$F143*Secundária!E143/1000</f>
        <v>1.0644479999999998</v>
      </c>
      <c r="L143" s="17">
        <f>'Principal Detalhada'!$F143*Secundária!F143/1000</f>
        <v>94.381055999999987</v>
      </c>
      <c r="M143" s="16"/>
      <c r="N143" s="16">
        <v>18.25</v>
      </c>
      <c r="O143" s="16">
        <v>36.5</v>
      </c>
      <c r="P143" s="16">
        <v>21.9</v>
      </c>
      <c r="Q143" s="16">
        <v>0.36499999999999999</v>
      </c>
      <c r="R143" s="16">
        <v>1.6425000000000001</v>
      </c>
      <c r="S143" s="16"/>
      <c r="T143" s="17">
        <f>('Principal Detalhada'!G143-Secundária!H143)/N143</f>
        <v>62.214312328767136</v>
      </c>
      <c r="U143" s="17">
        <f>('Principal Detalhada'!H143-Secundária!I143)/O143</f>
        <v>62.214312328767122</v>
      </c>
      <c r="V143" s="17">
        <f>('Principal Detalhada'!I143-Secundária!J143)/P143</f>
        <v>6.4806575342465731</v>
      </c>
      <c r="W143" s="17">
        <f>('Principal Detalhada'!J143-Secundária!K143)/Q143</f>
        <v>-2.9162958904109586</v>
      </c>
      <c r="X143" s="17">
        <f>('Principal Detalhada'!K143-Secundária!L143)/R143</f>
        <v>-57.461830136986293</v>
      </c>
      <c r="Y143" s="16"/>
      <c r="Z143" s="17">
        <f t="shared" si="4"/>
        <v>62.214312328767136</v>
      </c>
      <c r="AA143" s="16"/>
      <c r="AB143" s="17">
        <f t="shared" si="5"/>
        <v>62.214312328767136</v>
      </c>
      <c r="AC143" s="16"/>
      <c r="AD143" s="16"/>
    </row>
    <row r="144" spans="2:30">
      <c r="B144" s="17">
        <v>10</v>
      </c>
      <c r="C144" s="17">
        <v>50</v>
      </c>
      <c r="D144" s="17">
        <v>100</v>
      </c>
      <c r="E144" s="17">
        <v>0.15</v>
      </c>
      <c r="F144" s="17">
        <v>13.299999999999999</v>
      </c>
      <c r="G144" s="16"/>
      <c r="H144" s="17">
        <f>'Principal Detalhada'!$F144*Secundária!B144/1000</f>
        <v>70.271989999999988</v>
      </c>
      <c r="I144" s="17">
        <f>'Principal Detalhada'!$F144*Secundária!C144/1000</f>
        <v>351.35994999999997</v>
      </c>
      <c r="J144" s="17">
        <f>'Principal Detalhada'!$F144*Secundária!D144/1000</f>
        <v>702.71989999999994</v>
      </c>
      <c r="K144" s="17">
        <f>'Principal Detalhada'!$F144*Secundária!E144/1000</f>
        <v>1.0540798499999999</v>
      </c>
      <c r="L144" s="17">
        <f>'Principal Detalhada'!$F144*Secundária!F144/1000</f>
        <v>93.461746699999992</v>
      </c>
      <c r="M144" s="16"/>
      <c r="N144" s="16">
        <v>18.25</v>
      </c>
      <c r="O144" s="16">
        <v>36.5</v>
      </c>
      <c r="P144" s="16">
        <v>21.9</v>
      </c>
      <c r="Q144" s="16">
        <v>0.36499999999999999</v>
      </c>
      <c r="R144" s="16">
        <v>1.6425000000000001</v>
      </c>
      <c r="S144" s="16"/>
      <c r="T144" s="17">
        <f>('Principal Detalhada'!G144-Secundária!H144)/N144</f>
        <v>-3.8505199999999995</v>
      </c>
      <c r="U144" s="17">
        <f>('Principal Detalhada'!H144-Secundária!I144)/O144</f>
        <v>-9.6262999999999987</v>
      </c>
      <c r="V144" s="17">
        <f>('Principal Detalhada'!I144-Secundária!J144)/P144</f>
        <v>-32.087666666666664</v>
      </c>
      <c r="W144" s="17">
        <f>('Principal Detalhada'!J144-Secundária!K144)/Q144</f>
        <v>-2.8878900000000001</v>
      </c>
      <c r="X144" s="17">
        <f>('Principal Detalhada'!K144-Secundária!L144)/R144</f>
        <v>-56.902128888888882</v>
      </c>
      <c r="Y144" s="16"/>
      <c r="Z144" s="17">
        <f t="shared" si="4"/>
        <v>-2.8878900000000001</v>
      </c>
      <c r="AA144" s="16"/>
      <c r="AB144" s="17">
        <f t="shared" si="5"/>
        <v>0</v>
      </c>
      <c r="AC144" s="16"/>
      <c r="AD144" s="16"/>
    </row>
    <row r="145" spans="2:30">
      <c r="B145" s="17">
        <v>10</v>
      </c>
      <c r="C145" s="17">
        <v>50</v>
      </c>
      <c r="D145" s="17">
        <v>100</v>
      </c>
      <c r="E145" s="17">
        <v>0.15</v>
      </c>
      <c r="F145" s="17">
        <v>13.299999999999999</v>
      </c>
      <c r="G145" s="16"/>
      <c r="H145" s="17">
        <f>'Principal Detalhada'!$F145*Secundária!B145/1000</f>
        <v>57.508839999999999</v>
      </c>
      <c r="I145" s="17">
        <f>'Principal Detalhada'!$F145*Secundária!C145/1000</f>
        <v>287.54419999999999</v>
      </c>
      <c r="J145" s="17">
        <f>'Principal Detalhada'!$F145*Secundária!D145/1000</f>
        <v>575.08839999999998</v>
      </c>
      <c r="K145" s="17">
        <f>'Principal Detalhada'!$F145*Secundária!E145/1000</f>
        <v>0.86263259999999997</v>
      </c>
      <c r="L145" s="17">
        <f>'Principal Detalhada'!$F145*Secundária!F145/1000</f>
        <v>76.4867572</v>
      </c>
      <c r="M145" s="16"/>
      <c r="N145" s="16">
        <v>18.25</v>
      </c>
      <c r="O145" s="16">
        <v>36.5</v>
      </c>
      <c r="P145" s="16">
        <v>21.9</v>
      </c>
      <c r="Q145" s="16">
        <v>0.36499999999999999</v>
      </c>
      <c r="R145" s="16">
        <v>1.6425000000000001</v>
      </c>
      <c r="S145" s="16"/>
      <c r="T145" s="17">
        <f>('Principal Detalhada'!G145-Secundária!H145)/N145</f>
        <v>-3.151169315068493</v>
      </c>
      <c r="U145" s="17">
        <f>('Principal Detalhada'!H145-Secundária!I145)/O145</f>
        <v>-7.8779232876712326</v>
      </c>
      <c r="V145" s="17">
        <f>('Principal Detalhada'!I145-Secundária!J145)/P145</f>
        <v>-26.259744292237443</v>
      </c>
      <c r="W145" s="17">
        <f>('Principal Detalhada'!J145-Secundária!K145)/Q145</f>
        <v>-2.3633769863013701</v>
      </c>
      <c r="X145" s="17">
        <f>('Principal Detalhada'!K145-Secundária!L145)/R145</f>
        <v>-46.567279878234395</v>
      </c>
      <c r="Y145" s="16"/>
      <c r="Z145" s="17">
        <f t="shared" si="4"/>
        <v>-2.3633769863013701</v>
      </c>
      <c r="AA145" s="16"/>
      <c r="AB145" s="17">
        <f t="shared" si="5"/>
        <v>0</v>
      </c>
      <c r="AC145" s="16"/>
      <c r="AD145" s="16"/>
    </row>
    <row r="146" spans="2:30">
      <c r="B146" s="17">
        <v>10</v>
      </c>
      <c r="C146" s="17">
        <v>50</v>
      </c>
      <c r="D146" s="17">
        <v>100</v>
      </c>
      <c r="E146" s="17">
        <v>0.15</v>
      </c>
      <c r="F146" s="17">
        <v>13.299999999999999</v>
      </c>
      <c r="G146" s="16"/>
      <c r="H146" s="17">
        <f>'Principal Detalhada'!$F146*Secundária!B146/1000</f>
        <v>29.250700000000002</v>
      </c>
      <c r="I146" s="17">
        <f>'Principal Detalhada'!$F146*Secundária!C146/1000</f>
        <v>146.2535</v>
      </c>
      <c r="J146" s="17">
        <f>'Principal Detalhada'!$F146*Secundária!D146/1000</f>
        <v>292.50700000000001</v>
      </c>
      <c r="K146" s="17">
        <f>'Principal Detalhada'!$F146*Secundária!E146/1000</f>
        <v>0.43876050000000005</v>
      </c>
      <c r="L146" s="17">
        <f>'Principal Detalhada'!$F146*Secundária!F146/1000</f>
        <v>38.903430999999998</v>
      </c>
      <c r="M146" s="16"/>
      <c r="N146" s="16">
        <v>18.25</v>
      </c>
      <c r="O146" s="16">
        <v>36.5</v>
      </c>
      <c r="P146" s="16">
        <v>21.9</v>
      </c>
      <c r="Q146" s="16">
        <v>0.36499999999999999</v>
      </c>
      <c r="R146" s="16">
        <v>1.6425000000000001</v>
      </c>
      <c r="S146" s="16"/>
      <c r="T146" s="17">
        <f>('Principal Detalhada'!G146-Secundária!H146)/N146</f>
        <v>-1.602778082191781</v>
      </c>
      <c r="U146" s="17">
        <f>('Principal Detalhada'!H146-Secundária!I146)/O146</f>
        <v>-4.0069452054794521</v>
      </c>
      <c r="V146" s="17">
        <f>('Principal Detalhada'!I146-Secundária!J146)/P146</f>
        <v>-13.356484018264842</v>
      </c>
      <c r="W146" s="17">
        <f>('Principal Detalhada'!J146-Secundária!K146)/Q146</f>
        <v>-1.2020835616438359</v>
      </c>
      <c r="X146" s="17">
        <f>('Principal Detalhada'!K146-Secundária!L146)/R146</f>
        <v>-23.685498325722982</v>
      </c>
      <c r="Y146" s="16"/>
      <c r="Z146" s="17">
        <f t="shared" si="4"/>
        <v>-1.2020835616438359</v>
      </c>
      <c r="AA146" s="16"/>
      <c r="AB146" s="17">
        <f t="shared" si="5"/>
        <v>0</v>
      </c>
      <c r="AC146" s="16"/>
      <c r="AD146" s="16"/>
    </row>
    <row r="147" spans="2:30">
      <c r="B147" s="17">
        <v>10</v>
      </c>
      <c r="C147" s="17">
        <v>50</v>
      </c>
      <c r="D147" s="17">
        <v>100</v>
      </c>
      <c r="E147" s="17">
        <v>0.15</v>
      </c>
      <c r="F147" s="17">
        <v>13.299999999999999</v>
      </c>
      <c r="G147" s="16"/>
      <c r="H147" s="17">
        <f>'Principal Detalhada'!$F147*Secundária!B147/1000</f>
        <v>24.888000000000002</v>
      </c>
      <c r="I147" s="17">
        <f>'Principal Detalhada'!$F147*Secundária!C147/1000</f>
        <v>124.44000000000001</v>
      </c>
      <c r="J147" s="17">
        <f>'Principal Detalhada'!$F147*Secundária!D147/1000</f>
        <v>248.88000000000002</v>
      </c>
      <c r="K147" s="17">
        <f>'Principal Detalhada'!$F147*Secundária!E147/1000</f>
        <v>0.37331999999999999</v>
      </c>
      <c r="L147" s="17">
        <f>'Principal Detalhada'!$F147*Secundária!F147/1000</f>
        <v>33.101039999999998</v>
      </c>
      <c r="M147" s="16"/>
      <c r="N147" s="16">
        <v>18.25</v>
      </c>
      <c r="O147" s="16">
        <v>36.5</v>
      </c>
      <c r="P147" s="16">
        <v>21.9</v>
      </c>
      <c r="Q147" s="16">
        <v>0.36499999999999999</v>
      </c>
      <c r="R147" s="16">
        <v>1.6425000000000001</v>
      </c>
      <c r="S147" s="16"/>
      <c r="T147" s="17">
        <f>('Principal Detalhada'!G147-Secundária!H147)/N147</f>
        <v>-1.3637260273972605</v>
      </c>
      <c r="U147" s="17">
        <f>('Principal Detalhada'!H147-Secundária!I147)/O147</f>
        <v>-3.409315068493151</v>
      </c>
      <c r="V147" s="17">
        <f>('Principal Detalhada'!I147-Secundária!J147)/P147</f>
        <v>-11.364383561643837</v>
      </c>
      <c r="W147" s="17">
        <f>('Principal Detalhada'!J147-Secundária!K147)/Q147</f>
        <v>-1.0227945205479452</v>
      </c>
      <c r="X147" s="17">
        <f>('Principal Detalhada'!K147-Secundária!L147)/R147</f>
        <v>-20.152840182648401</v>
      </c>
      <c r="Y147" s="16"/>
      <c r="Z147" s="17">
        <f t="shared" si="4"/>
        <v>-1.0227945205479452</v>
      </c>
      <c r="AA147" s="16"/>
      <c r="AB147" s="17">
        <f t="shared" si="5"/>
        <v>0</v>
      </c>
      <c r="AC147" s="16"/>
      <c r="AD147" s="16"/>
    </row>
    <row r="148" spans="2:30">
      <c r="B148" s="17">
        <v>10</v>
      </c>
      <c r="C148" s="17">
        <v>50</v>
      </c>
      <c r="D148" s="17">
        <v>100</v>
      </c>
      <c r="E148" s="17">
        <v>0.15</v>
      </c>
      <c r="F148" s="17">
        <v>13.299999999999999</v>
      </c>
      <c r="G148" s="16"/>
      <c r="H148" s="17">
        <f>'Principal Detalhada'!$F148*Secundária!B148/1000</f>
        <v>22.83839</v>
      </c>
      <c r="I148" s="17">
        <f>'Principal Detalhada'!$F148*Secundária!C148/1000</f>
        <v>114.19194999999999</v>
      </c>
      <c r="J148" s="17">
        <f>'Principal Detalhada'!$F148*Secundária!D148/1000</f>
        <v>228.38389999999998</v>
      </c>
      <c r="K148" s="17">
        <f>'Principal Detalhada'!$F148*Secundária!E148/1000</f>
        <v>0.34257585000000002</v>
      </c>
      <c r="L148" s="17">
        <f>'Principal Detalhada'!$F148*Secundária!F148/1000</f>
        <v>30.375058699999997</v>
      </c>
      <c r="M148" s="16"/>
      <c r="N148" s="16">
        <v>18.25</v>
      </c>
      <c r="O148" s="16">
        <v>36.5</v>
      </c>
      <c r="P148" s="16">
        <v>21.9</v>
      </c>
      <c r="Q148" s="16">
        <v>0.36499999999999999</v>
      </c>
      <c r="R148" s="16">
        <v>1.6425000000000001</v>
      </c>
      <c r="S148" s="16"/>
      <c r="T148" s="17">
        <f>('Principal Detalhada'!G148-Secundária!H148)/N148</f>
        <v>73.833699178082199</v>
      </c>
      <c r="U148" s="17">
        <f>('Principal Detalhada'!H148-Secundária!I148)/O148</f>
        <v>85.096466849315064</v>
      </c>
      <c r="V148" s="17">
        <f>('Principal Detalhada'!I148-Secundária!J148)/P148</f>
        <v>50.056745205479444</v>
      </c>
      <c r="W148" s="17">
        <f>('Principal Detalhada'!J148-Secundária!K148)/Q148</f>
        <v>33.475448356164385</v>
      </c>
      <c r="X148" s="17">
        <f>('Principal Detalhada'!K148-Secundária!L148)/R148</f>
        <v>-18.493186423135462</v>
      </c>
      <c r="Y148" s="16"/>
      <c r="Z148" s="17">
        <f t="shared" si="4"/>
        <v>85.096466849315064</v>
      </c>
      <c r="AA148" s="16"/>
      <c r="AB148" s="17">
        <f t="shared" si="5"/>
        <v>85.096466849315064</v>
      </c>
      <c r="AC148" s="16"/>
      <c r="AD148" s="16"/>
    </row>
    <row r="149" spans="2:30">
      <c r="B149" s="17">
        <v>10</v>
      </c>
      <c r="C149" s="17">
        <v>50</v>
      </c>
      <c r="D149" s="17">
        <v>100</v>
      </c>
      <c r="E149" s="17">
        <v>0.15</v>
      </c>
      <c r="F149" s="17">
        <v>13.299999999999999</v>
      </c>
      <c r="G149" s="16"/>
      <c r="H149" s="17">
        <f>'Principal Detalhada'!$F149*Secundária!B149/1000</f>
        <v>1.7568000000000001</v>
      </c>
      <c r="I149" s="17">
        <f>'Principal Detalhada'!$F149*Secundária!C149/1000</f>
        <v>8.7840000000000007</v>
      </c>
      <c r="J149" s="17">
        <f>'Principal Detalhada'!$F149*Secundária!D149/1000</f>
        <v>17.568000000000001</v>
      </c>
      <c r="K149" s="17">
        <f>'Principal Detalhada'!$F149*Secundária!E149/1000</f>
        <v>2.6352E-2</v>
      </c>
      <c r="L149" s="17">
        <f>'Principal Detalhada'!$F149*Secundária!F149/1000</f>
        <v>2.336544</v>
      </c>
      <c r="M149" s="16"/>
      <c r="N149" s="16">
        <v>18.25</v>
      </c>
      <c r="O149" s="16">
        <v>36.5</v>
      </c>
      <c r="P149" s="16">
        <v>21.9</v>
      </c>
      <c r="Q149" s="16">
        <v>0.36499999999999999</v>
      </c>
      <c r="R149" s="16">
        <v>1.6425000000000001</v>
      </c>
      <c r="S149" s="16"/>
      <c r="T149" s="17">
        <f>('Principal Detalhada'!G149-Secundária!H149)/N149</f>
        <v>6.6421479452054797</v>
      </c>
      <c r="U149" s="17">
        <f>('Principal Detalhada'!H149-Secundária!I149)/O149</f>
        <v>11.551561643835619</v>
      </c>
      <c r="V149" s="17">
        <f>('Principal Detalhada'!I149-Secundária!J149)/P149</f>
        <v>0</v>
      </c>
      <c r="W149" s="17">
        <f>('Principal Detalhada'!J149-Secundária!K149)/Q149</f>
        <v>0.21659178082191782</v>
      </c>
      <c r="X149" s="17">
        <f>('Principal Detalhada'!K149-Secundária!L149)/R149</f>
        <v>-1.4225534246575342</v>
      </c>
      <c r="Y149" s="16"/>
      <c r="Z149" s="17">
        <f t="shared" si="4"/>
        <v>11.551561643835619</v>
      </c>
      <c r="AA149" s="16"/>
      <c r="AB149" s="17">
        <f t="shared" si="5"/>
        <v>11.551561643835619</v>
      </c>
      <c r="AC149" s="16"/>
      <c r="AD149" s="16"/>
    </row>
    <row r="150" spans="2:30" ht="15.75" thickBot="1">
      <c r="B150" s="19">
        <v>10</v>
      </c>
      <c r="C150" s="19">
        <v>50</v>
      </c>
      <c r="D150" s="19">
        <v>100</v>
      </c>
      <c r="E150" s="19">
        <v>0.15</v>
      </c>
      <c r="F150" s="19">
        <v>13.299999999999999</v>
      </c>
      <c r="G150" s="18"/>
      <c r="H150" s="19">
        <f>'Principal Detalhada'!$F150*Secundária!B150/1000</f>
        <v>140.54398999999998</v>
      </c>
      <c r="I150" s="19">
        <f>'Principal Detalhada'!$F150*Secundária!C150/1000</f>
        <v>702.71994999999993</v>
      </c>
      <c r="J150" s="19">
        <f>'Principal Detalhada'!$F150*Secundária!D150/1000</f>
        <v>1405.4398999999999</v>
      </c>
      <c r="K150" s="19">
        <f>'Principal Detalhada'!$F150*Secundária!E150/1000</f>
        <v>2.1081598499999998</v>
      </c>
      <c r="L150" s="19">
        <f>'Principal Detalhada'!$F150*Secundária!F150/1000</f>
        <v>186.92350669999996</v>
      </c>
      <c r="M150" s="18"/>
      <c r="N150" s="18">
        <v>18.25</v>
      </c>
      <c r="O150" s="18">
        <v>36.5</v>
      </c>
      <c r="P150" s="18">
        <v>21.9</v>
      </c>
      <c r="Q150" s="18">
        <v>0.36499999999999999</v>
      </c>
      <c r="R150" s="18">
        <v>1.6425000000000001</v>
      </c>
      <c r="S150" s="18"/>
      <c r="T150" s="19">
        <f>('Principal Detalhada'!G150-Secundária!H150)/N150</f>
        <v>-7.7010405479452047</v>
      </c>
      <c r="U150" s="19">
        <f>('Principal Detalhada'!H150-Secundária!I150)/O150</f>
        <v>-19.252601369863012</v>
      </c>
      <c r="V150" s="19">
        <f>('Principal Detalhada'!I150-Secundária!J150)/P150</f>
        <v>-64.175337899543379</v>
      </c>
      <c r="W150" s="19">
        <f>('Principal Detalhada'!J150-Secundária!K150)/Q150</f>
        <v>-5.7757804109589035</v>
      </c>
      <c r="X150" s="19">
        <f>('Principal Detalhada'!K150-Secundária!L150)/R150</f>
        <v>-113.80426587519023</v>
      </c>
      <c r="Y150" s="18"/>
      <c r="Z150" s="19">
        <f t="shared" si="4"/>
        <v>-5.7757804109589035</v>
      </c>
      <c r="AA150" s="18"/>
      <c r="AB150" s="19">
        <f t="shared" si="5"/>
        <v>0</v>
      </c>
      <c r="AC150" s="18"/>
      <c r="AD150" s="18"/>
    </row>
    <row r="151" spans="2:30">
      <c r="AB151" s="3"/>
    </row>
  </sheetData>
  <sheetProtection password="D5BF" sheet="1" objects="1" scenarios="1"/>
  <mergeCells count="4">
    <mergeCell ref="H3:L3"/>
    <mergeCell ref="B3:F3"/>
    <mergeCell ref="N3:R3"/>
    <mergeCell ref="T3:X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0"/>
  <sheetViews>
    <sheetView workbookViewId="0">
      <selection activeCell="I20" sqref="I20"/>
    </sheetView>
  </sheetViews>
  <sheetFormatPr defaultRowHeight="15"/>
  <cols>
    <col min="1" max="1" width="8.85546875" customWidth="1"/>
    <col min="2" max="2" width="18.42578125" bestFit="1" customWidth="1"/>
    <col min="3" max="3" width="8.28515625" customWidth="1"/>
    <col min="4" max="4" width="11.5703125" bestFit="1" customWidth="1"/>
    <col min="5" max="5" width="15.42578125" customWidth="1"/>
    <col min="6" max="6" width="16.42578125" bestFit="1" customWidth="1"/>
    <col min="8" max="8" width="16.140625" customWidth="1"/>
  </cols>
  <sheetData>
    <row r="2" spans="1:8" ht="15.75" thickBot="1"/>
    <row r="3" spans="1:8">
      <c r="A3" s="75" t="s">
        <v>9</v>
      </c>
      <c r="B3" s="76" t="s">
        <v>0</v>
      </c>
      <c r="C3" s="76"/>
      <c r="D3" s="76"/>
      <c r="E3" s="77" t="s">
        <v>8</v>
      </c>
      <c r="F3" s="76" t="s">
        <v>21</v>
      </c>
      <c r="G3" s="76" t="s">
        <v>31</v>
      </c>
      <c r="H3" s="78" t="s">
        <v>33</v>
      </c>
    </row>
    <row r="4" spans="1:8" s="1" customFormat="1">
      <c r="A4" s="79"/>
      <c r="B4" s="80"/>
      <c r="C4" s="80"/>
      <c r="D4" s="80"/>
      <c r="E4" s="80"/>
      <c r="F4" s="80"/>
      <c r="G4" s="80"/>
      <c r="H4" s="81"/>
    </row>
    <row r="5" spans="1:8">
      <c r="A5" s="20" t="s">
        <v>10</v>
      </c>
      <c r="B5" s="22" t="s">
        <v>3</v>
      </c>
      <c r="C5" s="22"/>
      <c r="D5" s="22"/>
      <c r="E5" s="22">
        <v>3</v>
      </c>
      <c r="F5" s="22" t="s">
        <v>14</v>
      </c>
      <c r="G5" s="82">
        <f>Secundária!AB7</f>
        <v>95392.338805479478</v>
      </c>
      <c r="H5" s="29">
        <f>G5*Secundária!$AD$4</f>
        <v>174091.01832000003</v>
      </c>
    </row>
    <row r="6" spans="1:8">
      <c r="A6" s="20" t="s">
        <v>10</v>
      </c>
      <c r="B6" s="22" t="s">
        <v>3</v>
      </c>
      <c r="C6" s="22"/>
      <c r="D6" s="22"/>
      <c r="E6" s="22">
        <v>6</v>
      </c>
      <c r="F6" s="22" t="s">
        <v>14</v>
      </c>
      <c r="G6" s="82">
        <f>Secundária!AB10</f>
        <v>4757.582860273973</v>
      </c>
      <c r="H6" s="29">
        <f>G6*Secundária!$AD$4</f>
        <v>8682.5887199999997</v>
      </c>
    </row>
    <row r="7" spans="1:8">
      <c r="A7" s="20" t="s">
        <v>10</v>
      </c>
      <c r="B7" s="22" t="s">
        <v>3</v>
      </c>
      <c r="C7" s="22"/>
      <c r="D7" s="22"/>
      <c r="E7" s="22">
        <v>8</v>
      </c>
      <c r="F7" s="22" t="s">
        <v>14</v>
      </c>
      <c r="G7" s="82">
        <f>Secundária!AB12</f>
        <v>1046.8001095890411</v>
      </c>
      <c r="H7" s="29">
        <f>G7*Secundária!$AD$4</f>
        <v>1910.4102</v>
      </c>
    </row>
    <row r="8" spans="1:8">
      <c r="A8" s="20" t="s">
        <v>10</v>
      </c>
      <c r="B8" s="22" t="s">
        <v>3</v>
      </c>
      <c r="C8" s="22"/>
      <c r="D8" s="22"/>
      <c r="E8" s="22">
        <v>10</v>
      </c>
      <c r="F8" s="22" t="s">
        <v>14</v>
      </c>
      <c r="G8" s="82">
        <f>Secundária!AB14</f>
        <v>4302.0542465753433</v>
      </c>
      <c r="H8" s="29">
        <f>G8*Secundária!$AD$4</f>
        <v>7851.2490000000016</v>
      </c>
    </row>
    <row r="9" spans="1:8">
      <c r="A9" s="20" t="s">
        <v>10</v>
      </c>
      <c r="B9" s="22" t="s">
        <v>3</v>
      </c>
      <c r="C9" s="22" t="s">
        <v>34</v>
      </c>
      <c r="D9" s="21">
        <f>SUM(H5:H9)</f>
        <v>192535.26624000006</v>
      </c>
      <c r="E9" s="22">
        <v>50</v>
      </c>
      <c r="F9" s="22" t="s">
        <v>18</v>
      </c>
      <c r="G9" s="82">
        <f>Secundária!AB54</f>
        <v>0</v>
      </c>
      <c r="H9" s="29">
        <f>G9*Secundária!$AD$4</f>
        <v>0</v>
      </c>
    </row>
    <row r="10" spans="1:8">
      <c r="A10" s="20" t="s">
        <v>10</v>
      </c>
      <c r="B10" s="22" t="s">
        <v>6</v>
      </c>
      <c r="C10" s="22"/>
      <c r="D10" s="22"/>
      <c r="E10" s="22">
        <v>14</v>
      </c>
      <c r="F10" s="22" t="s">
        <v>14</v>
      </c>
      <c r="G10" s="82">
        <f>Secundária!AB18</f>
        <v>234438.94356164383</v>
      </c>
      <c r="H10" s="29">
        <f>G10*Secundária!$AD$4</f>
        <v>427851.07199999999</v>
      </c>
    </row>
    <row r="11" spans="1:8">
      <c r="A11" s="20" t="s">
        <v>10</v>
      </c>
      <c r="B11" s="22" t="s">
        <v>6</v>
      </c>
      <c r="C11" s="22"/>
      <c r="D11" s="22"/>
      <c r="E11" s="22">
        <v>19</v>
      </c>
      <c r="F11" s="22" t="s">
        <v>16</v>
      </c>
      <c r="G11" s="82">
        <f>Secundária!AB23</f>
        <v>760574.20931506855</v>
      </c>
      <c r="H11" s="29">
        <f>G11*Secundária!$AD$4</f>
        <v>1388047.932</v>
      </c>
    </row>
    <row r="12" spans="1:8">
      <c r="A12" s="20" t="s">
        <v>10</v>
      </c>
      <c r="B12" s="22" t="s">
        <v>6</v>
      </c>
      <c r="C12" s="22" t="s">
        <v>35</v>
      </c>
      <c r="D12" s="21">
        <f>SUM(H10:H12)</f>
        <v>2002001.7690000001</v>
      </c>
      <c r="E12" s="22">
        <v>51</v>
      </c>
      <c r="F12" s="22" t="s">
        <v>14</v>
      </c>
      <c r="G12" s="82">
        <f>Secundária!AB55</f>
        <v>101974.11780821921</v>
      </c>
      <c r="H12" s="29">
        <f>G12*Secundária!$AD$4</f>
        <v>186102.76500000004</v>
      </c>
    </row>
    <row r="13" spans="1:8">
      <c r="A13" s="20" t="s">
        <v>10</v>
      </c>
      <c r="B13" s="22" t="s">
        <v>7</v>
      </c>
      <c r="C13" s="22" t="s">
        <v>36</v>
      </c>
      <c r="D13" s="21">
        <f>H13</f>
        <v>0</v>
      </c>
      <c r="E13" s="22">
        <v>41</v>
      </c>
      <c r="F13" s="22" t="s">
        <v>16</v>
      </c>
      <c r="G13" s="82">
        <f>Secundária!AB45</f>
        <v>0</v>
      </c>
      <c r="H13" s="29">
        <f>G13*Secundária!$AD$4</f>
        <v>0</v>
      </c>
    </row>
    <row r="14" spans="1:8">
      <c r="A14" s="20" t="s">
        <v>10</v>
      </c>
      <c r="B14" s="22" t="s">
        <v>1</v>
      </c>
      <c r="C14" s="22"/>
      <c r="D14" s="22"/>
      <c r="E14" s="22">
        <v>1</v>
      </c>
      <c r="F14" s="22" t="s">
        <v>14</v>
      </c>
      <c r="G14" s="82">
        <f>Secundária!AB5</f>
        <v>355417.48602739727</v>
      </c>
      <c r="H14" s="29">
        <f>G14*Secundária!$AD$4</f>
        <v>648636.91200000001</v>
      </c>
    </row>
    <row r="15" spans="1:8">
      <c r="A15" s="20" t="s">
        <v>10</v>
      </c>
      <c r="B15" s="22" t="s">
        <v>1</v>
      </c>
      <c r="C15" s="22"/>
      <c r="D15" s="22"/>
      <c r="E15" s="22">
        <v>5</v>
      </c>
      <c r="F15" s="22" t="s">
        <v>14</v>
      </c>
      <c r="G15" s="82">
        <f>Secundária!AB9</f>
        <v>9017.3174794520546</v>
      </c>
      <c r="H15" s="29">
        <f>G15*Secundária!$AD$4</f>
        <v>16456.6044</v>
      </c>
    </row>
    <row r="16" spans="1:8">
      <c r="A16" s="20" t="s">
        <v>10</v>
      </c>
      <c r="B16" s="22" t="s">
        <v>1</v>
      </c>
      <c r="C16" s="22"/>
      <c r="D16" s="22"/>
      <c r="E16" s="22">
        <v>17</v>
      </c>
      <c r="F16" s="22" t="s">
        <v>15</v>
      </c>
      <c r="G16" s="82">
        <f>Secundária!AB21</f>
        <v>0</v>
      </c>
      <c r="H16" s="29">
        <f>G16*Secundária!$AD$4</f>
        <v>0</v>
      </c>
    </row>
    <row r="17" spans="1:8">
      <c r="A17" s="20" t="s">
        <v>10</v>
      </c>
      <c r="B17" s="22" t="s">
        <v>1</v>
      </c>
      <c r="C17" s="22"/>
      <c r="D17" s="22"/>
      <c r="E17" s="22">
        <v>23</v>
      </c>
      <c r="F17" s="22" t="s">
        <v>16</v>
      </c>
      <c r="G17" s="82">
        <f>Secundária!AB27</f>
        <v>8247.8150136986296</v>
      </c>
      <c r="H17" s="29">
        <f>G17*Secundária!$AD$4</f>
        <v>15052.262399999998</v>
      </c>
    </row>
    <row r="18" spans="1:8">
      <c r="A18" s="20" t="s">
        <v>10</v>
      </c>
      <c r="B18" s="22" t="s">
        <v>1</v>
      </c>
      <c r="C18" s="22"/>
      <c r="D18" s="22"/>
      <c r="E18" s="22">
        <v>36</v>
      </c>
      <c r="F18" s="22" t="s">
        <v>18</v>
      </c>
      <c r="G18" s="82">
        <f>Secundária!AB40</f>
        <v>0</v>
      </c>
      <c r="H18" s="29">
        <f>G18*Secundária!$AD$4</f>
        <v>0</v>
      </c>
    </row>
    <row r="19" spans="1:8">
      <c r="A19" s="20" t="s">
        <v>10</v>
      </c>
      <c r="B19" s="22" t="s">
        <v>1</v>
      </c>
      <c r="C19" s="22"/>
      <c r="D19" s="22"/>
      <c r="E19" s="22">
        <v>39</v>
      </c>
      <c r="F19" s="22" t="s">
        <v>18</v>
      </c>
      <c r="G19" s="82">
        <f>Secundária!AB43</f>
        <v>0</v>
      </c>
      <c r="H19" s="29">
        <f>G19*Secundária!$AD$4</f>
        <v>0</v>
      </c>
    </row>
    <row r="20" spans="1:8">
      <c r="A20" s="20" t="s">
        <v>10</v>
      </c>
      <c r="B20" s="22" t="s">
        <v>1</v>
      </c>
      <c r="C20" s="22"/>
      <c r="D20" s="22"/>
      <c r="E20" s="22">
        <v>40</v>
      </c>
      <c r="F20" s="22" t="s">
        <v>18</v>
      </c>
      <c r="G20" s="82">
        <f>Secundária!AB44</f>
        <v>0</v>
      </c>
      <c r="H20" s="29">
        <f>G20*Secundária!$AD$4</f>
        <v>0</v>
      </c>
    </row>
    <row r="21" spans="1:8">
      <c r="A21" s="20" t="s">
        <v>10</v>
      </c>
      <c r="B21" s="22" t="s">
        <v>1</v>
      </c>
      <c r="C21" s="22"/>
      <c r="D21" s="22"/>
      <c r="E21" s="22">
        <v>42</v>
      </c>
      <c r="F21" s="22" t="s">
        <v>18</v>
      </c>
      <c r="G21" s="82">
        <f>Secundária!AB46</f>
        <v>0</v>
      </c>
      <c r="H21" s="29">
        <f>G21*Secundária!$AD$4</f>
        <v>0</v>
      </c>
    </row>
    <row r="22" spans="1:8">
      <c r="A22" s="20" t="s">
        <v>10</v>
      </c>
      <c r="B22" s="22" t="s">
        <v>1</v>
      </c>
      <c r="C22" s="22"/>
      <c r="D22" s="22"/>
      <c r="E22" s="22">
        <v>44</v>
      </c>
      <c r="F22" s="22" t="s">
        <v>18</v>
      </c>
      <c r="G22" s="82">
        <f>Secundária!AB48</f>
        <v>0</v>
      </c>
      <c r="H22" s="29">
        <f>G22*Secundária!$AD$4</f>
        <v>0</v>
      </c>
    </row>
    <row r="23" spans="1:8">
      <c r="A23" s="20" t="s">
        <v>10</v>
      </c>
      <c r="B23" s="22" t="s">
        <v>1</v>
      </c>
      <c r="C23" s="22" t="s">
        <v>37</v>
      </c>
      <c r="D23" s="21">
        <f>SUM(H14:H23)</f>
        <v>680145.77879999997</v>
      </c>
      <c r="E23" s="22">
        <v>49</v>
      </c>
      <c r="F23" s="22" t="s">
        <v>18</v>
      </c>
      <c r="G23" s="82">
        <f>Secundária!AB53</f>
        <v>0</v>
      </c>
      <c r="H23" s="29">
        <f>G23*Secundária!$AD$4</f>
        <v>0</v>
      </c>
    </row>
    <row r="24" spans="1:8">
      <c r="A24" s="20" t="s">
        <v>10</v>
      </c>
      <c r="B24" s="22" t="s">
        <v>5</v>
      </c>
      <c r="C24" s="22"/>
      <c r="D24" s="22"/>
      <c r="E24" s="22">
        <v>9</v>
      </c>
      <c r="F24" s="22" t="s">
        <v>14</v>
      </c>
      <c r="G24" s="82">
        <f>Secundária!AB13</f>
        <v>867.11316164383561</v>
      </c>
      <c r="H24" s="29">
        <f>G24*Secundária!$AD$4</f>
        <v>1582.48152</v>
      </c>
    </row>
    <row r="25" spans="1:8">
      <c r="A25" s="20" t="s">
        <v>10</v>
      </c>
      <c r="B25" s="22" t="s">
        <v>5</v>
      </c>
      <c r="C25" s="22" t="s">
        <v>38</v>
      </c>
      <c r="D25" s="21">
        <f>SUM(H24:H25)</f>
        <v>10081.001519999998</v>
      </c>
      <c r="E25" s="22">
        <v>21</v>
      </c>
      <c r="F25" s="22" t="s">
        <v>16</v>
      </c>
      <c r="G25" s="82">
        <f>Secundária!AB25</f>
        <v>4656.7232876712324</v>
      </c>
      <c r="H25" s="29">
        <f>G25*Secundária!$AD$4</f>
        <v>8498.5199999999986</v>
      </c>
    </row>
    <row r="26" spans="1:8">
      <c r="A26" s="20" t="s">
        <v>10</v>
      </c>
      <c r="B26" s="22" t="s">
        <v>4</v>
      </c>
      <c r="C26" s="22"/>
      <c r="D26" s="22"/>
      <c r="E26" s="22">
        <v>7</v>
      </c>
      <c r="F26" s="22" t="s">
        <v>14</v>
      </c>
      <c r="G26" s="82">
        <f>Secundária!AB11</f>
        <v>3560.7688767123282</v>
      </c>
      <c r="H26" s="29">
        <f>G26*Secundária!$AD$4</f>
        <v>6498.4031999999988</v>
      </c>
    </row>
    <row r="27" spans="1:8">
      <c r="A27" s="20" t="s">
        <v>10</v>
      </c>
      <c r="B27" s="22" t="s">
        <v>4</v>
      </c>
      <c r="C27" s="22"/>
      <c r="D27" s="22"/>
      <c r="E27" s="22">
        <v>11</v>
      </c>
      <c r="F27" s="22" t="s">
        <v>14</v>
      </c>
      <c r="G27" s="82">
        <f>Secundária!AB15</f>
        <v>8018.9978301369856</v>
      </c>
      <c r="H27" s="29">
        <f>G27*Secundária!$AD$4</f>
        <v>14634.671039999999</v>
      </c>
    </row>
    <row r="28" spans="1:8">
      <c r="A28" s="20" t="s">
        <v>10</v>
      </c>
      <c r="B28" s="22" t="s">
        <v>4</v>
      </c>
      <c r="C28" s="22"/>
      <c r="D28" s="22"/>
      <c r="E28" s="22">
        <v>12</v>
      </c>
      <c r="F28" s="22" t="s">
        <v>14</v>
      </c>
      <c r="G28" s="82">
        <f>Secundária!AB16</f>
        <v>13717.479452054798</v>
      </c>
      <c r="H28" s="29">
        <f>G28*Secundária!$AD$4</f>
        <v>25034.400000000005</v>
      </c>
    </row>
    <row r="29" spans="1:8">
      <c r="A29" s="20" t="s">
        <v>10</v>
      </c>
      <c r="B29" s="22" t="s">
        <v>4</v>
      </c>
      <c r="C29" s="22"/>
      <c r="D29" s="22"/>
      <c r="E29" s="22">
        <v>20</v>
      </c>
      <c r="F29" s="22" t="s">
        <v>16</v>
      </c>
      <c r="G29" s="82">
        <f>Secundária!AB24</f>
        <v>8187.1693150684914</v>
      </c>
      <c r="H29" s="29">
        <f>G29*Secundária!$AD$4</f>
        <v>14941.583999999997</v>
      </c>
    </row>
    <row r="30" spans="1:8">
      <c r="A30" s="20" t="s">
        <v>10</v>
      </c>
      <c r="B30" s="22" t="s">
        <v>4</v>
      </c>
      <c r="C30" s="22"/>
      <c r="D30" s="22"/>
      <c r="E30" s="22">
        <v>43</v>
      </c>
      <c r="F30" s="22" t="s">
        <v>18</v>
      </c>
      <c r="G30" s="82">
        <f>Secundária!AB47</f>
        <v>0</v>
      </c>
      <c r="H30" s="29">
        <f>G30*Secundária!$AD$4</f>
        <v>0</v>
      </c>
    </row>
    <row r="31" spans="1:8">
      <c r="A31" s="20" t="s">
        <v>10</v>
      </c>
      <c r="B31" s="22" t="s">
        <v>4</v>
      </c>
      <c r="C31" s="22" t="s">
        <v>39</v>
      </c>
      <c r="D31" s="21">
        <f>SUM(H26:H31)</f>
        <v>61109.058239999998</v>
      </c>
      <c r="E31" s="22">
        <v>45</v>
      </c>
      <c r="F31" s="22" t="s">
        <v>18</v>
      </c>
      <c r="G31" s="82">
        <f>Secundária!AB49</f>
        <v>0</v>
      </c>
      <c r="H31" s="29">
        <f>G31*Secundária!$AD$4</f>
        <v>0</v>
      </c>
    </row>
    <row r="32" spans="1:8">
      <c r="A32" s="20" t="s">
        <v>10</v>
      </c>
      <c r="B32" s="22" t="s">
        <v>2</v>
      </c>
      <c r="C32" s="22"/>
      <c r="D32" s="22"/>
      <c r="E32" s="22">
        <v>2</v>
      </c>
      <c r="F32" s="22" t="s">
        <v>14</v>
      </c>
      <c r="G32" s="82">
        <f>Secundária!AB6</f>
        <v>114005.5987068493</v>
      </c>
      <c r="H32" s="29">
        <f>G32*Secundária!$AD$4</f>
        <v>208060.21763999996</v>
      </c>
    </row>
    <row r="33" spans="1:8">
      <c r="A33" s="20" t="s">
        <v>10</v>
      </c>
      <c r="B33" s="22" t="s">
        <v>2</v>
      </c>
      <c r="C33" s="22"/>
      <c r="D33" s="22"/>
      <c r="E33" s="22">
        <v>4</v>
      </c>
      <c r="F33" s="22" t="s">
        <v>14</v>
      </c>
      <c r="G33" s="82">
        <f>Secundária!AB8</f>
        <v>33413.529797260278</v>
      </c>
      <c r="H33" s="29">
        <f>G33*Secundária!$AD$4</f>
        <v>60979.691880000006</v>
      </c>
    </row>
    <row r="34" spans="1:8">
      <c r="A34" s="20" t="s">
        <v>10</v>
      </c>
      <c r="B34" s="22" t="s">
        <v>2</v>
      </c>
      <c r="C34" s="22"/>
      <c r="D34" s="22"/>
      <c r="E34" s="22">
        <v>13</v>
      </c>
      <c r="F34" s="22" t="s">
        <v>14</v>
      </c>
      <c r="G34" s="82">
        <f>Secundária!AB17</f>
        <v>54194.151452054801</v>
      </c>
      <c r="H34" s="29">
        <f>G34*Secundária!$AD$4</f>
        <v>98904.326400000005</v>
      </c>
    </row>
    <row r="35" spans="1:8">
      <c r="A35" s="20" t="s">
        <v>10</v>
      </c>
      <c r="B35" s="22" t="s">
        <v>2</v>
      </c>
      <c r="C35" s="22"/>
      <c r="D35" s="22"/>
      <c r="E35" s="22">
        <v>15</v>
      </c>
      <c r="F35" s="22" t="s">
        <v>15</v>
      </c>
      <c r="G35" s="82">
        <f>Secundária!AB19</f>
        <v>396.94027397260277</v>
      </c>
      <c r="H35" s="29">
        <f>G35*Secundária!$AD$4</f>
        <v>724.41600000000005</v>
      </c>
    </row>
    <row r="36" spans="1:8">
      <c r="A36" s="20" t="s">
        <v>10</v>
      </c>
      <c r="B36" s="22" t="s">
        <v>2</v>
      </c>
      <c r="C36" s="22"/>
      <c r="D36" s="22"/>
      <c r="E36" s="22">
        <v>16</v>
      </c>
      <c r="F36" s="22" t="s">
        <v>15</v>
      </c>
      <c r="G36" s="82">
        <f>Secundária!AB20</f>
        <v>680.46904109589036</v>
      </c>
      <c r="H36" s="29">
        <f>G36*Secundária!$AD$4</f>
        <v>1241.8559999999998</v>
      </c>
    </row>
    <row r="37" spans="1:8">
      <c r="A37" s="20" t="s">
        <v>10</v>
      </c>
      <c r="B37" s="22" t="s">
        <v>2</v>
      </c>
      <c r="C37" s="22"/>
      <c r="D37" s="22"/>
      <c r="E37" s="22">
        <v>18</v>
      </c>
      <c r="F37" s="22" t="s">
        <v>15</v>
      </c>
      <c r="G37" s="82">
        <f>Secundária!AB22</f>
        <v>708.82191780821927</v>
      </c>
      <c r="H37" s="29">
        <f>G37*Secundária!$AD$4</f>
        <v>1293.6000000000001</v>
      </c>
    </row>
    <row r="38" spans="1:8">
      <c r="A38" s="20" t="s">
        <v>10</v>
      </c>
      <c r="B38" s="22" t="s">
        <v>2</v>
      </c>
      <c r="C38" s="22"/>
      <c r="D38" s="22"/>
      <c r="E38" s="22">
        <v>22</v>
      </c>
      <c r="F38" s="22" t="s">
        <v>16</v>
      </c>
      <c r="G38" s="82">
        <f>Secundária!AB26</f>
        <v>6867.8136986301361</v>
      </c>
      <c r="H38" s="29">
        <f>G38*Secundária!$AD$4</f>
        <v>12533.759999999998</v>
      </c>
    </row>
    <row r="39" spans="1:8">
      <c r="A39" s="20" t="s">
        <v>10</v>
      </c>
      <c r="B39" s="22" t="s">
        <v>2</v>
      </c>
      <c r="C39" s="22"/>
      <c r="D39" s="22"/>
      <c r="E39" s="22">
        <v>24</v>
      </c>
      <c r="F39" s="22" t="s">
        <v>16</v>
      </c>
      <c r="G39" s="82">
        <f>Secundária!AB28</f>
        <v>2965.4794520547944</v>
      </c>
      <c r="H39" s="29">
        <f>G39*Secundária!$AD$4</f>
        <v>5412</v>
      </c>
    </row>
    <row r="40" spans="1:8">
      <c r="A40" s="20" t="s">
        <v>10</v>
      </c>
      <c r="B40" s="22" t="s">
        <v>2</v>
      </c>
      <c r="C40" s="22"/>
      <c r="D40" s="22"/>
      <c r="E40" s="22">
        <v>25</v>
      </c>
      <c r="F40" s="22" t="s">
        <v>16</v>
      </c>
      <c r="G40" s="82">
        <f>Secundária!AB29</f>
        <v>5897.2602739726026</v>
      </c>
      <c r="H40" s="29">
        <f>G40*Secundária!$AD$4</f>
        <v>10762.5</v>
      </c>
    </row>
    <row r="41" spans="1:8">
      <c r="A41" s="20" t="s">
        <v>10</v>
      </c>
      <c r="B41" s="22" t="s">
        <v>2</v>
      </c>
      <c r="C41" s="22"/>
      <c r="D41" s="22"/>
      <c r="E41" s="22">
        <v>26</v>
      </c>
      <c r="F41" s="22" t="s">
        <v>16</v>
      </c>
      <c r="G41" s="82">
        <f>Secundária!AB30</f>
        <v>1250.1567123287671</v>
      </c>
      <c r="H41" s="29">
        <f>G41*Secundária!$AD$4</f>
        <v>2281.5360000000001</v>
      </c>
    </row>
    <row r="42" spans="1:8">
      <c r="A42" s="20" t="s">
        <v>10</v>
      </c>
      <c r="B42" s="22" t="s">
        <v>2</v>
      </c>
      <c r="C42" s="22"/>
      <c r="D42" s="22"/>
      <c r="E42" s="22">
        <v>27</v>
      </c>
      <c r="F42" s="22" t="s">
        <v>16</v>
      </c>
      <c r="G42" s="82">
        <f>Secundária!AB31</f>
        <v>1112.0547945205481</v>
      </c>
      <c r="H42" s="29">
        <f>G42*Secundária!$AD$4</f>
        <v>2029.5000000000002</v>
      </c>
    </row>
    <row r="43" spans="1:8">
      <c r="A43" s="20" t="s">
        <v>10</v>
      </c>
      <c r="B43" s="22" t="s">
        <v>2</v>
      </c>
      <c r="C43" s="22"/>
      <c r="D43" s="22"/>
      <c r="E43" s="22">
        <v>28</v>
      </c>
      <c r="F43" s="22" t="s">
        <v>16</v>
      </c>
      <c r="G43" s="82">
        <f>Secundária!AB32</f>
        <v>366.19397260273973</v>
      </c>
      <c r="H43" s="29">
        <f>G43*Secundária!$AD$4</f>
        <v>668.30399999999997</v>
      </c>
    </row>
    <row r="44" spans="1:8">
      <c r="A44" s="20" t="s">
        <v>10</v>
      </c>
      <c r="B44" s="22" t="s">
        <v>2</v>
      </c>
      <c r="C44" s="22"/>
      <c r="D44" s="22"/>
      <c r="E44" s="22">
        <v>29</v>
      </c>
      <c r="F44" s="22" t="s">
        <v>16</v>
      </c>
      <c r="G44" s="82">
        <f>Secundária!AB33</f>
        <v>0</v>
      </c>
      <c r="H44" s="29">
        <f>G44*Secundária!$AD$4</f>
        <v>0</v>
      </c>
    </row>
    <row r="45" spans="1:8">
      <c r="A45" s="20" t="s">
        <v>10</v>
      </c>
      <c r="B45" s="22" t="s">
        <v>2</v>
      </c>
      <c r="C45" s="22"/>
      <c r="D45" s="22"/>
      <c r="E45" s="22">
        <v>30</v>
      </c>
      <c r="F45" s="22" t="s">
        <v>16</v>
      </c>
      <c r="G45" s="82">
        <f>Secundária!AB34</f>
        <v>2653.7671232876714</v>
      </c>
      <c r="H45" s="29">
        <f>G45*Secundária!$AD$4</f>
        <v>4843.125</v>
      </c>
    </row>
    <row r="46" spans="1:8">
      <c r="A46" s="20" t="s">
        <v>10</v>
      </c>
      <c r="B46" s="22" t="s">
        <v>2</v>
      </c>
      <c r="C46" s="22"/>
      <c r="D46" s="22"/>
      <c r="E46" s="22">
        <v>31</v>
      </c>
      <c r="F46" s="22" t="s">
        <v>16</v>
      </c>
      <c r="G46" s="82">
        <f>Secundária!AB35</f>
        <v>0</v>
      </c>
      <c r="H46" s="29">
        <f>G46*Secundária!$AD$4</f>
        <v>0</v>
      </c>
    </row>
    <row r="47" spans="1:8">
      <c r="A47" s="20" t="s">
        <v>10</v>
      </c>
      <c r="B47" s="22" t="s">
        <v>2</v>
      </c>
      <c r="C47" s="22"/>
      <c r="D47" s="22"/>
      <c r="E47" s="22">
        <v>32</v>
      </c>
      <c r="F47" s="22" t="s">
        <v>16</v>
      </c>
      <c r="G47" s="82">
        <f>Secundária!AB36</f>
        <v>1334.4657534246576</v>
      </c>
      <c r="H47" s="29">
        <f>G47*Secundária!$AD$4</f>
        <v>2435.4</v>
      </c>
    </row>
    <row r="48" spans="1:8">
      <c r="A48" s="20" t="s">
        <v>10</v>
      </c>
      <c r="B48" s="22" t="s">
        <v>2</v>
      </c>
      <c r="C48" s="22"/>
      <c r="D48" s="22"/>
      <c r="E48" s="22">
        <v>33</v>
      </c>
      <c r="F48" s="22" t="s">
        <v>16</v>
      </c>
      <c r="G48" s="82">
        <f>Secundária!AB37</f>
        <v>468.54575342465756</v>
      </c>
      <c r="H48" s="29">
        <f>G48*Secundária!$AD$4</f>
        <v>855.096</v>
      </c>
    </row>
    <row r="49" spans="1:8">
      <c r="A49" s="20" t="s">
        <v>10</v>
      </c>
      <c r="B49" s="22" t="s">
        <v>2</v>
      </c>
      <c r="C49" s="22"/>
      <c r="D49" s="22"/>
      <c r="E49" s="22">
        <v>34</v>
      </c>
      <c r="F49" s="22" t="s">
        <v>17</v>
      </c>
      <c r="G49" s="82">
        <f>Secundária!AB38</f>
        <v>0</v>
      </c>
      <c r="H49" s="29">
        <f>G49*Secundária!$AD$4</f>
        <v>0</v>
      </c>
    </row>
    <row r="50" spans="1:8">
      <c r="A50" s="20" t="s">
        <v>10</v>
      </c>
      <c r="B50" s="22" t="s">
        <v>2</v>
      </c>
      <c r="C50" s="22"/>
      <c r="D50" s="22"/>
      <c r="E50" s="22">
        <v>35</v>
      </c>
      <c r="F50" s="22" t="s">
        <v>18</v>
      </c>
      <c r="G50" s="82">
        <f>Secundária!AB39</f>
        <v>0</v>
      </c>
      <c r="H50" s="29">
        <f>G50*Secundária!$AD$4</f>
        <v>0</v>
      </c>
    </row>
    <row r="51" spans="1:8">
      <c r="A51" s="20" t="s">
        <v>10</v>
      </c>
      <c r="B51" s="22" t="s">
        <v>2</v>
      </c>
      <c r="C51" s="22"/>
      <c r="D51" s="22"/>
      <c r="E51" s="22">
        <v>37</v>
      </c>
      <c r="F51" s="22" t="s">
        <v>18</v>
      </c>
      <c r="G51" s="82">
        <f>Secundária!AB41</f>
        <v>0</v>
      </c>
      <c r="H51" s="29">
        <f>G51*Secundária!$AD$4</f>
        <v>0</v>
      </c>
    </row>
    <row r="52" spans="1:8">
      <c r="A52" s="20" t="s">
        <v>10</v>
      </c>
      <c r="B52" s="22" t="s">
        <v>2</v>
      </c>
      <c r="C52" s="22"/>
      <c r="D52" s="22"/>
      <c r="E52" s="22">
        <v>38</v>
      </c>
      <c r="F52" s="22" t="s">
        <v>18</v>
      </c>
      <c r="G52" s="82">
        <f>Secundária!AB42</f>
        <v>0</v>
      </c>
      <c r="H52" s="29">
        <f>G52*Secundária!$AD$4</f>
        <v>0</v>
      </c>
    </row>
    <row r="53" spans="1:8">
      <c r="A53" s="20" t="s">
        <v>10</v>
      </c>
      <c r="B53" s="22" t="s">
        <v>2</v>
      </c>
      <c r="C53" s="22"/>
      <c r="D53" s="22"/>
      <c r="E53" s="22">
        <v>46</v>
      </c>
      <c r="F53" s="22" t="s">
        <v>18</v>
      </c>
      <c r="G53" s="82">
        <f>Secundária!AB50</f>
        <v>0</v>
      </c>
      <c r="H53" s="29">
        <f>G53*Secundária!$AD$4</f>
        <v>0</v>
      </c>
    </row>
    <row r="54" spans="1:8">
      <c r="A54" s="20" t="s">
        <v>10</v>
      </c>
      <c r="B54" s="22" t="s">
        <v>2</v>
      </c>
      <c r="C54" s="22" t="s">
        <v>40</v>
      </c>
      <c r="D54" s="21">
        <f>SUM(H32:H54)</f>
        <v>413025.32892000006</v>
      </c>
      <c r="E54" s="22">
        <v>47</v>
      </c>
      <c r="F54" s="22" t="s">
        <v>18</v>
      </c>
      <c r="G54" s="82">
        <f>Secundária!AB51</f>
        <v>0</v>
      </c>
      <c r="H54" s="29">
        <f>G54*Secundária!$AD$4</f>
        <v>0</v>
      </c>
    </row>
    <row r="55" spans="1:8">
      <c r="A55" s="20"/>
      <c r="B55" s="22"/>
      <c r="C55" s="22" t="s">
        <v>41</v>
      </c>
      <c r="D55" s="21">
        <f>SUM(H5:H54)</f>
        <v>3358898.2027199995</v>
      </c>
      <c r="E55" s="22"/>
      <c r="F55" s="22"/>
      <c r="G55" s="82"/>
      <c r="H55" s="29"/>
    </row>
    <row r="56" spans="1:8">
      <c r="A56" s="20" t="s">
        <v>12</v>
      </c>
      <c r="B56" s="22" t="s">
        <v>3</v>
      </c>
      <c r="C56" s="22"/>
      <c r="D56" s="22"/>
      <c r="E56" s="22">
        <v>56</v>
      </c>
      <c r="F56" s="22" t="s">
        <v>14</v>
      </c>
      <c r="G56" s="82">
        <f>Secundária!AB60</f>
        <v>119005.2808731507</v>
      </c>
      <c r="H56" s="29">
        <f>G56*Secundária!$AD$4</f>
        <v>217184.63759350003</v>
      </c>
    </row>
    <row r="57" spans="1:8">
      <c r="A57" s="20" t="s">
        <v>12</v>
      </c>
      <c r="B57" s="22" t="s">
        <v>3</v>
      </c>
      <c r="C57" s="22"/>
      <c r="D57" s="22"/>
      <c r="E57" s="22">
        <v>59</v>
      </c>
      <c r="F57" s="22" t="s">
        <v>14</v>
      </c>
      <c r="G57" s="82">
        <f>Secundária!AB63</f>
        <v>98930.028624657527</v>
      </c>
      <c r="H57" s="29">
        <f>G57*Secundária!$AD$4</f>
        <v>180547.30223999999</v>
      </c>
    </row>
    <row r="58" spans="1:8">
      <c r="A58" s="20" t="s">
        <v>12</v>
      </c>
      <c r="B58" s="22" t="s">
        <v>3</v>
      </c>
      <c r="C58" s="22"/>
      <c r="D58" s="22"/>
      <c r="E58" s="22">
        <v>64</v>
      </c>
      <c r="F58" s="22" t="s">
        <v>14</v>
      </c>
      <c r="G58" s="82">
        <f>Secundária!AB68</f>
        <v>19940.30570958904</v>
      </c>
      <c r="H58" s="29">
        <f>G58*Secundária!$AD$4</f>
        <v>36391.057919999999</v>
      </c>
    </row>
    <row r="59" spans="1:8">
      <c r="A59" s="20" t="s">
        <v>12</v>
      </c>
      <c r="B59" s="22" t="s">
        <v>3</v>
      </c>
      <c r="C59" s="22"/>
      <c r="D59" s="22"/>
      <c r="E59" s="22">
        <v>66</v>
      </c>
      <c r="F59" s="22" t="s">
        <v>14</v>
      </c>
      <c r="G59" s="82">
        <f>Secundária!AB70</f>
        <v>17679.547173698629</v>
      </c>
      <c r="H59" s="29">
        <f>G59*Secundária!$AD$4</f>
        <v>32265.173591999999</v>
      </c>
    </row>
    <row r="60" spans="1:8">
      <c r="A60" s="20" t="s">
        <v>12</v>
      </c>
      <c r="B60" s="22" t="s">
        <v>3</v>
      </c>
      <c r="C60" s="22"/>
      <c r="D60" s="22"/>
      <c r="E60" s="22">
        <v>68</v>
      </c>
      <c r="F60" s="22" t="s">
        <v>14</v>
      </c>
      <c r="G60" s="82">
        <f>Secundária!AB72</f>
        <v>15825.639452054795</v>
      </c>
      <c r="H60" s="29">
        <f>G60*Secundária!$AD$4</f>
        <v>28881.792000000001</v>
      </c>
    </row>
    <row r="61" spans="1:8">
      <c r="A61" s="20" t="s">
        <v>12</v>
      </c>
      <c r="B61" s="22" t="s">
        <v>3</v>
      </c>
      <c r="C61" s="22"/>
      <c r="D61" s="22"/>
      <c r="E61" s="22">
        <v>73</v>
      </c>
      <c r="F61" s="22" t="s">
        <v>14</v>
      </c>
      <c r="G61" s="82">
        <f>Secundária!AB77</f>
        <v>6725.8967671232876</v>
      </c>
      <c r="H61" s="29">
        <f>G61*Secundária!$AD$4</f>
        <v>12274.7616</v>
      </c>
    </row>
    <row r="62" spans="1:8">
      <c r="A62" s="20" t="s">
        <v>12</v>
      </c>
      <c r="B62" s="22" t="s">
        <v>3</v>
      </c>
      <c r="C62" s="22"/>
      <c r="D62" s="22"/>
      <c r="E62" s="22">
        <v>77</v>
      </c>
      <c r="F62" s="22" t="s">
        <v>14</v>
      </c>
      <c r="G62" s="82">
        <f>Secundária!AB81</f>
        <v>3798.1534684931507</v>
      </c>
      <c r="H62" s="29">
        <f>G62*Secundária!$AD$4</f>
        <v>6931.6300799999999</v>
      </c>
    </row>
    <row r="63" spans="1:8">
      <c r="A63" s="20" t="s">
        <v>12</v>
      </c>
      <c r="B63" s="22" t="s">
        <v>3</v>
      </c>
      <c r="C63" s="22"/>
      <c r="D63" s="22"/>
      <c r="E63" s="22">
        <v>79</v>
      </c>
      <c r="F63" s="22" t="s">
        <v>14</v>
      </c>
      <c r="G63" s="82">
        <f>Secundária!AB83</f>
        <v>2655.740120547945</v>
      </c>
      <c r="H63" s="29">
        <f>G63*Secundária!$AD$4</f>
        <v>4846.7257199999995</v>
      </c>
    </row>
    <row r="64" spans="1:8">
      <c r="A64" s="20" t="s">
        <v>12</v>
      </c>
      <c r="B64" s="22" t="s">
        <v>3</v>
      </c>
      <c r="C64" s="22"/>
      <c r="D64" s="22"/>
      <c r="E64" s="22">
        <v>80</v>
      </c>
      <c r="F64" s="22" t="s">
        <v>14</v>
      </c>
      <c r="G64" s="82">
        <f>Secundária!AB84</f>
        <v>2571.6664109589042</v>
      </c>
      <c r="H64" s="29">
        <f>G64*Secundária!$AD$4</f>
        <v>4693.2911999999997</v>
      </c>
    </row>
    <row r="65" spans="1:8">
      <c r="A65" s="20" t="s">
        <v>12</v>
      </c>
      <c r="B65" s="22" t="s">
        <v>3</v>
      </c>
      <c r="C65" s="22"/>
      <c r="D65" s="22"/>
      <c r="E65" s="22">
        <v>89</v>
      </c>
      <c r="F65" s="22" t="s">
        <v>14</v>
      </c>
      <c r="G65" s="82">
        <f>Secundária!AB93</f>
        <v>290.1367232876712</v>
      </c>
      <c r="H65" s="29">
        <f>G65*Secundária!$AD$4</f>
        <v>529.49951999999996</v>
      </c>
    </row>
    <row r="66" spans="1:8">
      <c r="A66" s="20" t="s">
        <v>12</v>
      </c>
      <c r="B66" s="22" t="s">
        <v>3</v>
      </c>
      <c r="C66" s="22"/>
      <c r="D66" s="22"/>
      <c r="E66" s="22">
        <v>94</v>
      </c>
      <c r="F66" s="22" t="s">
        <v>15</v>
      </c>
      <c r="G66" s="82">
        <f>Secundária!AB98</f>
        <v>0</v>
      </c>
      <c r="H66" s="29">
        <f>G66*Secundária!$AD$4</f>
        <v>0</v>
      </c>
    </row>
    <row r="67" spans="1:8">
      <c r="A67" s="20" t="s">
        <v>12</v>
      </c>
      <c r="B67" s="22" t="s">
        <v>3</v>
      </c>
      <c r="C67" s="22"/>
      <c r="D67" s="22"/>
      <c r="E67" s="22">
        <v>95</v>
      </c>
      <c r="F67" s="22" t="s">
        <v>15</v>
      </c>
      <c r="G67" s="82">
        <f>Secundária!AB99</f>
        <v>0</v>
      </c>
      <c r="H67" s="29">
        <f>G67*Secundária!$AD$4</f>
        <v>0</v>
      </c>
    </row>
    <row r="68" spans="1:8" s="4" customFormat="1">
      <c r="A68" s="83" t="s">
        <v>12</v>
      </c>
      <c r="B68" s="84" t="s">
        <v>3</v>
      </c>
      <c r="C68" s="84"/>
      <c r="D68" s="84"/>
      <c r="E68" s="84">
        <v>99</v>
      </c>
      <c r="F68" s="84" t="s">
        <v>19</v>
      </c>
      <c r="G68" s="85">
        <f>Secundária!AB103</f>
        <v>0</v>
      </c>
      <c r="H68" s="86">
        <f>G68*Secundária!$AD$4</f>
        <v>0</v>
      </c>
    </row>
    <row r="69" spans="1:8">
      <c r="A69" s="20" t="s">
        <v>12</v>
      </c>
      <c r="B69" s="22" t="s">
        <v>3</v>
      </c>
      <c r="C69" s="22"/>
      <c r="D69" s="22"/>
      <c r="E69" s="22">
        <v>103</v>
      </c>
      <c r="F69" s="22" t="s">
        <v>19</v>
      </c>
      <c r="G69" s="82">
        <f>Secundária!AB107</f>
        <v>294211.85753424658</v>
      </c>
      <c r="H69" s="29">
        <f>G69*Secundária!$AD$4</f>
        <v>536936.64</v>
      </c>
    </row>
    <row r="70" spans="1:8">
      <c r="A70" s="20" t="s">
        <v>12</v>
      </c>
      <c r="B70" s="22" t="s">
        <v>3</v>
      </c>
      <c r="C70" s="22"/>
      <c r="D70" s="22"/>
      <c r="E70" s="22">
        <v>108</v>
      </c>
      <c r="F70" s="22" t="s">
        <v>19</v>
      </c>
      <c r="G70" s="82">
        <f>Secundária!AB112</f>
        <v>16247.572273972606</v>
      </c>
      <c r="H70" s="29">
        <f>G70*Secundária!$AD$4</f>
        <v>29651.819400000004</v>
      </c>
    </row>
    <row r="71" spans="1:8">
      <c r="A71" s="20" t="s">
        <v>12</v>
      </c>
      <c r="B71" s="22" t="s">
        <v>3</v>
      </c>
      <c r="C71" s="22"/>
      <c r="D71" s="22"/>
      <c r="E71" s="22">
        <v>112</v>
      </c>
      <c r="F71" s="22" t="s">
        <v>19</v>
      </c>
      <c r="G71" s="82">
        <f>Secundária!AB116</f>
        <v>3261.3106849315068</v>
      </c>
      <c r="H71" s="29">
        <f>G71*Secundária!$AD$4</f>
        <v>5951.8919999999998</v>
      </c>
    </row>
    <row r="72" spans="1:8">
      <c r="A72" s="20" t="s">
        <v>12</v>
      </c>
      <c r="B72" s="22" t="s">
        <v>3</v>
      </c>
      <c r="C72" s="22"/>
      <c r="D72" s="22"/>
      <c r="E72" s="22">
        <v>113</v>
      </c>
      <c r="F72" s="22" t="s">
        <v>19</v>
      </c>
      <c r="G72" s="82">
        <f>Secundária!AB117</f>
        <v>1942.908493150685</v>
      </c>
      <c r="H72" s="29">
        <f>G72*Secundária!$AD$4</f>
        <v>3545.808</v>
      </c>
    </row>
    <row r="73" spans="1:8">
      <c r="A73" s="20" t="s">
        <v>12</v>
      </c>
      <c r="B73" s="22" t="s">
        <v>3</v>
      </c>
      <c r="C73" s="22"/>
      <c r="D73" s="22"/>
      <c r="E73" s="22">
        <v>122</v>
      </c>
      <c r="F73" s="22" t="s">
        <v>16</v>
      </c>
      <c r="G73" s="82">
        <f>Secundária!AB126</f>
        <v>40845.834404109592</v>
      </c>
      <c r="H73" s="29">
        <f>G73*Secundária!$AD$4</f>
        <v>74543.647787499998</v>
      </c>
    </row>
    <row r="74" spans="1:8">
      <c r="A74" s="20" t="s">
        <v>12</v>
      </c>
      <c r="B74" s="22" t="s">
        <v>3</v>
      </c>
      <c r="C74" s="22"/>
      <c r="D74" s="22"/>
      <c r="E74" s="22">
        <v>125</v>
      </c>
      <c r="F74" s="22" t="s">
        <v>16</v>
      </c>
      <c r="G74" s="82">
        <f>Secundária!AB129</f>
        <v>3272.9424657534246</v>
      </c>
      <c r="H74" s="29">
        <f>G74*Secundária!$AD$4</f>
        <v>5973.12</v>
      </c>
    </row>
    <row r="75" spans="1:8">
      <c r="A75" s="20" t="s">
        <v>12</v>
      </c>
      <c r="B75" s="22" t="s">
        <v>3</v>
      </c>
      <c r="C75" s="22"/>
      <c r="D75" s="22"/>
      <c r="E75" s="22">
        <v>126</v>
      </c>
      <c r="F75" s="22" t="s">
        <v>16</v>
      </c>
      <c r="G75" s="82">
        <f>Secundária!AB130</f>
        <v>20036.243440639271</v>
      </c>
      <c r="H75" s="29">
        <f>G75*Secundária!$AD$4</f>
        <v>36566.14427916667</v>
      </c>
    </row>
    <row r="76" spans="1:8">
      <c r="A76" s="20" t="s">
        <v>12</v>
      </c>
      <c r="B76" s="22" t="s">
        <v>3</v>
      </c>
      <c r="C76" s="22"/>
      <c r="D76" s="22"/>
      <c r="E76" s="22">
        <v>129</v>
      </c>
      <c r="F76" s="22" t="s">
        <v>16</v>
      </c>
      <c r="G76" s="82">
        <f>Secundária!AB133</f>
        <v>9381.1311369862997</v>
      </c>
      <c r="H76" s="29">
        <f>G76*Secundária!$AD$4</f>
        <v>17120.564324999996</v>
      </c>
    </row>
    <row r="77" spans="1:8">
      <c r="A77" s="20" t="s">
        <v>12</v>
      </c>
      <c r="B77" s="22" t="s">
        <v>3</v>
      </c>
      <c r="C77" s="22"/>
      <c r="D77" s="22"/>
      <c r="E77" s="22">
        <v>132</v>
      </c>
      <c r="F77" s="22" t="s">
        <v>16</v>
      </c>
      <c r="G77" s="82">
        <f>Secundária!AB136</f>
        <v>7357.5715068493155</v>
      </c>
      <c r="H77" s="29">
        <f>G77*Secundária!$AD$4</f>
        <v>13427.568000000001</v>
      </c>
    </row>
    <row r="78" spans="1:8">
      <c r="A78" s="20" t="s">
        <v>12</v>
      </c>
      <c r="B78" s="22" t="s">
        <v>3</v>
      </c>
      <c r="C78" s="22"/>
      <c r="D78" s="22"/>
      <c r="E78" s="22">
        <v>134</v>
      </c>
      <c r="F78" s="22" t="s">
        <v>16</v>
      </c>
      <c r="G78" s="82">
        <f>Secundária!AB138</f>
        <v>490.94136986301373</v>
      </c>
      <c r="H78" s="29">
        <f>G78*Secundária!$AD$4</f>
        <v>895.96800000000007</v>
      </c>
    </row>
    <row r="79" spans="1:8">
      <c r="A79" s="20" t="s">
        <v>12</v>
      </c>
      <c r="B79" s="22" t="s">
        <v>3</v>
      </c>
      <c r="C79" s="22"/>
      <c r="D79" s="22"/>
      <c r="E79" s="22">
        <v>135</v>
      </c>
      <c r="F79" s="22" t="s">
        <v>16</v>
      </c>
      <c r="G79" s="82">
        <f>Secundária!AB139</f>
        <v>5204.2187831050223</v>
      </c>
      <c r="H79" s="29">
        <f>G79*Secundária!$AD$4</f>
        <v>9497.6992791666653</v>
      </c>
    </row>
    <row r="80" spans="1:8">
      <c r="A80" s="20" t="s">
        <v>12</v>
      </c>
      <c r="B80" s="22" t="s">
        <v>3</v>
      </c>
      <c r="C80" s="22"/>
      <c r="D80" s="22"/>
      <c r="E80" s="22">
        <v>138</v>
      </c>
      <c r="F80" s="22" t="s">
        <v>16</v>
      </c>
      <c r="G80" s="82">
        <f>Secundária!AB142</f>
        <v>375.02465753424656</v>
      </c>
      <c r="H80" s="29">
        <f>G80*Secundária!$AD$4</f>
        <v>684.42</v>
      </c>
    </row>
    <row r="81" spans="1:8">
      <c r="A81" s="20" t="s">
        <v>12</v>
      </c>
      <c r="B81" s="22" t="s">
        <v>3</v>
      </c>
      <c r="C81" s="22" t="s">
        <v>34</v>
      </c>
      <c r="D81" s="21">
        <f>SUM(H56:H81)</f>
        <v>1259341.1625363333</v>
      </c>
      <c r="E81" s="22">
        <v>143</v>
      </c>
      <c r="F81" s="22" t="s">
        <v>16</v>
      </c>
      <c r="G81" s="82">
        <f>Secundária!AB147</f>
        <v>0</v>
      </c>
      <c r="H81" s="29">
        <f>G81*Secundária!$AD$4</f>
        <v>0</v>
      </c>
    </row>
    <row r="82" spans="1:8">
      <c r="A82" s="20" t="s">
        <v>12</v>
      </c>
      <c r="B82" s="22" t="s">
        <v>6</v>
      </c>
      <c r="C82" s="22"/>
      <c r="D82" s="22"/>
      <c r="E82" s="22">
        <v>52</v>
      </c>
      <c r="F82" s="22" t="s">
        <v>14</v>
      </c>
      <c r="G82" s="82">
        <f>Secundária!AB56</f>
        <v>303676.72984109586</v>
      </c>
      <c r="H82" s="29">
        <f>G82*Secundária!$AD$4</f>
        <v>554210.03195999993</v>
      </c>
    </row>
    <row r="83" spans="1:8">
      <c r="A83" s="20" t="s">
        <v>12</v>
      </c>
      <c r="B83" s="22" t="s">
        <v>6</v>
      </c>
      <c r="C83" s="22"/>
      <c r="D83" s="22"/>
      <c r="E83" s="22">
        <v>58</v>
      </c>
      <c r="F83" s="22" t="s">
        <v>14</v>
      </c>
      <c r="G83" s="82">
        <f>Secundária!AB62</f>
        <v>104372.07039123288</v>
      </c>
      <c r="H83" s="29">
        <f>G83*Secundária!$AD$4</f>
        <v>190479.028464</v>
      </c>
    </row>
    <row r="84" spans="1:8">
      <c r="A84" s="20" t="s">
        <v>12</v>
      </c>
      <c r="B84" s="22" t="s">
        <v>6</v>
      </c>
      <c r="C84" s="22"/>
      <c r="D84" s="22"/>
      <c r="E84" s="22">
        <v>62</v>
      </c>
      <c r="F84" s="22" t="s">
        <v>14</v>
      </c>
      <c r="G84" s="82">
        <f>Secundária!AB66</f>
        <v>27328.538454109592</v>
      </c>
      <c r="H84" s="29">
        <f>G84*Secundária!$AD$4</f>
        <v>49874.582678750005</v>
      </c>
    </row>
    <row r="85" spans="1:8">
      <c r="A85" s="20" t="s">
        <v>12</v>
      </c>
      <c r="B85" s="22" t="s">
        <v>6</v>
      </c>
      <c r="C85" s="22"/>
      <c r="D85" s="22"/>
      <c r="E85" s="22">
        <v>70</v>
      </c>
      <c r="F85" s="22" t="s">
        <v>14</v>
      </c>
      <c r="G85" s="82">
        <f>Secundária!AB74</f>
        <v>9347.0183013698643</v>
      </c>
      <c r="H85" s="29">
        <f>G85*Secundária!$AD$4</f>
        <v>17058.308400000002</v>
      </c>
    </row>
    <row r="86" spans="1:8">
      <c r="A86" s="20" t="s">
        <v>12</v>
      </c>
      <c r="B86" s="22" t="s">
        <v>6</v>
      </c>
      <c r="C86" s="22"/>
      <c r="D86" s="22"/>
      <c r="E86" s="22">
        <v>71</v>
      </c>
      <c r="F86" s="22" t="s">
        <v>14</v>
      </c>
      <c r="G86" s="82">
        <f>Secundária!AB75</f>
        <v>7596.3069369863015</v>
      </c>
      <c r="H86" s="29">
        <f>G86*Secundária!$AD$4</f>
        <v>13863.26016</v>
      </c>
    </row>
    <row r="87" spans="1:8">
      <c r="A87" s="20" t="s">
        <v>12</v>
      </c>
      <c r="B87" s="22" t="s">
        <v>6</v>
      </c>
      <c r="C87" s="22"/>
      <c r="D87" s="22"/>
      <c r="E87" s="22">
        <v>75</v>
      </c>
      <c r="F87" s="22" t="s">
        <v>14</v>
      </c>
      <c r="G87" s="82">
        <f>Secundária!AB79</f>
        <v>3857.4996164383565</v>
      </c>
      <c r="H87" s="29">
        <f>G87*Secundária!$AD$4</f>
        <v>7039.9368000000004</v>
      </c>
    </row>
    <row r="88" spans="1:8">
      <c r="A88" s="20" t="s">
        <v>12</v>
      </c>
      <c r="B88" s="22" t="s">
        <v>6</v>
      </c>
      <c r="C88" s="22"/>
      <c r="D88" s="22"/>
      <c r="E88" s="22">
        <v>81</v>
      </c>
      <c r="F88" s="22" t="s">
        <v>14</v>
      </c>
      <c r="G88" s="82">
        <f>Secundária!AB85</f>
        <v>2306.2572493150687</v>
      </c>
      <c r="H88" s="29">
        <f>G88*Secundária!$AD$4</f>
        <v>4208.9194800000005</v>
      </c>
    </row>
    <row r="89" spans="1:8">
      <c r="A89" s="20" t="s">
        <v>12</v>
      </c>
      <c r="B89" s="22" t="s">
        <v>6</v>
      </c>
      <c r="C89" s="22"/>
      <c r="D89" s="22"/>
      <c r="E89" s="22">
        <v>91</v>
      </c>
      <c r="F89" s="22" t="s">
        <v>14</v>
      </c>
      <c r="G89" s="82">
        <f>Secundária!AB95</f>
        <v>20.949739726027399</v>
      </c>
      <c r="H89" s="29">
        <f>G89*Secundária!$AD$4</f>
        <v>38.233275000000006</v>
      </c>
    </row>
    <row r="90" spans="1:8">
      <c r="A90" s="20" t="s">
        <v>12</v>
      </c>
      <c r="B90" s="22" t="s">
        <v>6</v>
      </c>
      <c r="C90" s="22"/>
      <c r="D90" s="22"/>
      <c r="E90" s="22">
        <v>92</v>
      </c>
      <c r="F90" s="22" t="s">
        <v>15</v>
      </c>
      <c r="G90" s="82">
        <f>Secundária!AB96</f>
        <v>0</v>
      </c>
      <c r="H90" s="29">
        <f>G90*Secundária!$AD$4</f>
        <v>0</v>
      </c>
    </row>
    <row r="91" spans="1:8">
      <c r="A91" s="20" t="s">
        <v>12</v>
      </c>
      <c r="B91" s="22" t="s">
        <v>6</v>
      </c>
      <c r="C91" s="22"/>
      <c r="D91" s="22"/>
      <c r="E91" s="22">
        <v>100</v>
      </c>
      <c r="F91" s="22" t="s">
        <v>19</v>
      </c>
      <c r="G91" s="82">
        <f>Secundária!AB104</f>
        <v>0</v>
      </c>
      <c r="H91" s="29">
        <f>G91*Secundária!$AD$4</f>
        <v>0</v>
      </c>
    </row>
    <row r="92" spans="1:8">
      <c r="A92" s="20" t="s">
        <v>12</v>
      </c>
      <c r="B92" s="22" t="s">
        <v>6</v>
      </c>
      <c r="C92" s="22"/>
      <c r="D92" s="22"/>
      <c r="E92" s="22">
        <v>101</v>
      </c>
      <c r="F92" s="22" t="s">
        <v>19</v>
      </c>
      <c r="G92" s="82">
        <f>Secundária!AB105</f>
        <v>0</v>
      </c>
      <c r="H92" s="29">
        <f>G92*Secundária!$AD$4</f>
        <v>0</v>
      </c>
    </row>
    <row r="93" spans="1:8">
      <c r="A93" s="20" t="s">
        <v>12</v>
      </c>
      <c r="B93" s="22" t="s">
        <v>6</v>
      </c>
      <c r="C93" s="22"/>
      <c r="D93" s="22"/>
      <c r="E93" s="22">
        <v>102</v>
      </c>
      <c r="F93" s="22" t="s">
        <v>19</v>
      </c>
      <c r="G93" s="82">
        <f>Secundária!AB106</f>
        <v>389622.54246575345</v>
      </c>
      <c r="H93" s="29">
        <f>G93*Secundária!$AD$4</f>
        <v>711061.14</v>
      </c>
    </row>
    <row r="94" spans="1:8">
      <c r="A94" s="20" t="s">
        <v>12</v>
      </c>
      <c r="B94" s="22" t="s">
        <v>6</v>
      </c>
      <c r="C94" s="22"/>
      <c r="D94" s="22"/>
      <c r="E94" s="22">
        <v>104</v>
      </c>
      <c r="F94" s="22" t="s">
        <v>19</v>
      </c>
      <c r="G94" s="82">
        <f>Secundária!AB108</f>
        <v>264877.4087671233</v>
      </c>
      <c r="H94" s="29">
        <f>G94*Secundária!$AD$4</f>
        <v>483401.27100000001</v>
      </c>
    </row>
    <row r="95" spans="1:8">
      <c r="A95" s="20" t="s">
        <v>12</v>
      </c>
      <c r="B95" s="22" t="s">
        <v>6</v>
      </c>
      <c r="C95" s="22"/>
      <c r="D95" s="22"/>
      <c r="E95" s="22">
        <v>105</v>
      </c>
      <c r="F95" s="22" t="s">
        <v>19</v>
      </c>
      <c r="G95" s="82">
        <f>Secundária!AB109</f>
        <v>51695.243835616442</v>
      </c>
      <c r="H95" s="29">
        <f>G95*Secundária!$AD$4</f>
        <v>94343.82</v>
      </c>
    </row>
    <row r="96" spans="1:8">
      <c r="A96" s="20" t="s">
        <v>12</v>
      </c>
      <c r="B96" s="22" t="s">
        <v>6</v>
      </c>
      <c r="C96" s="22"/>
      <c r="D96" s="22"/>
      <c r="E96" s="22">
        <v>106</v>
      </c>
      <c r="F96" s="22" t="s">
        <v>19</v>
      </c>
      <c r="G96" s="82">
        <f>Secundária!AB110</f>
        <v>37470.377687214612</v>
      </c>
      <c r="H96" s="29">
        <f>G96*Secundária!$AD$4</f>
        <v>68383.439279166661</v>
      </c>
    </row>
    <row r="97" spans="1:8">
      <c r="A97" s="20" t="s">
        <v>12</v>
      </c>
      <c r="B97" s="22" t="s">
        <v>6</v>
      </c>
      <c r="C97" s="22"/>
      <c r="D97" s="22"/>
      <c r="E97" s="22">
        <v>107</v>
      </c>
      <c r="F97" s="22" t="s">
        <v>19</v>
      </c>
      <c r="G97" s="82">
        <f>Secundária!AB111</f>
        <v>34694.794520547948</v>
      </c>
      <c r="H97" s="29">
        <f>G97*Secundária!$AD$4</f>
        <v>63318.000000000007</v>
      </c>
    </row>
    <row r="98" spans="1:8">
      <c r="A98" s="20" t="s">
        <v>12</v>
      </c>
      <c r="B98" s="22" t="s">
        <v>6</v>
      </c>
      <c r="C98" s="22"/>
      <c r="D98" s="22"/>
      <c r="E98" s="22">
        <v>109</v>
      </c>
      <c r="F98" s="22" t="s">
        <v>19</v>
      </c>
      <c r="G98" s="82">
        <f>Secundária!AB113</f>
        <v>16237.16383561644</v>
      </c>
      <c r="H98" s="29">
        <f>G98*Secundária!$AD$4</f>
        <v>29632.824000000004</v>
      </c>
    </row>
    <row r="99" spans="1:8">
      <c r="A99" s="20" t="s">
        <v>12</v>
      </c>
      <c r="B99" s="22" t="s">
        <v>6</v>
      </c>
      <c r="C99" s="22"/>
      <c r="D99" s="22"/>
      <c r="E99" s="22">
        <v>111</v>
      </c>
      <c r="F99" s="22" t="s">
        <v>19</v>
      </c>
      <c r="G99" s="82">
        <f>Secundária!AB115</f>
        <v>3289.066125570776</v>
      </c>
      <c r="H99" s="29">
        <f>G99*Secundária!$AD$4</f>
        <v>6002.5456791666656</v>
      </c>
    </row>
    <row r="100" spans="1:8">
      <c r="A100" s="20" t="s">
        <v>12</v>
      </c>
      <c r="B100" s="22" t="s">
        <v>6</v>
      </c>
      <c r="C100" s="22"/>
      <c r="D100" s="22"/>
      <c r="E100" s="22">
        <v>115</v>
      </c>
      <c r="F100" s="22" t="s">
        <v>16</v>
      </c>
      <c r="G100" s="82">
        <f>Secundária!AB119</f>
        <v>485918.18891164387</v>
      </c>
      <c r="H100" s="29">
        <f>G100*Secundária!$AD$4</f>
        <v>886800.69476375007</v>
      </c>
    </row>
    <row r="101" spans="1:8">
      <c r="A101" s="20" t="s">
        <v>12</v>
      </c>
      <c r="B101" s="22" t="s">
        <v>6</v>
      </c>
      <c r="C101" s="22"/>
      <c r="D101" s="22"/>
      <c r="E101" s="22">
        <v>116</v>
      </c>
      <c r="F101" s="22" t="s">
        <v>16</v>
      </c>
      <c r="G101" s="82">
        <f>Secundária!AB120</f>
        <v>0</v>
      </c>
      <c r="H101" s="29">
        <f>G101*Secundária!$AD$4</f>
        <v>0</v>
      </c>
    </row>
    <row r="102" spans="1:8">
      <c r="A102" s="20" t="s">
        <v>12</v>
      </c>
      <c r="B102" s="22" t="s">
        <v>6</v>
      </c>
      <c r="C102" s="22"/>
      <c r="D102" s="22"/>
      <c r="E102" s="22">
        <v>123</v>
      </c>
      <c r="F102" s="22" t="s">
        <v>16</v>
      </c>
      <c r="G102" s="82">
        <f>Secundária!AB127</f>
        <v>38164.273577625572</v>
      </c>
      <c r="H102" s="29">
        <f>G102*Secundária!$AD$4</f>
        <v>69649.799279166662</v>
      </c>
    </row>
    <row r="103" spans="1:8">
      <c r="A103" s="20" t="s">
        <v>12</v>
      </c>
      <c r="B103" s="22" t="s">
        <v>6</v>
      </c>
      <c r="C103" s="22"/>
      <c r="D103" s="22"/>
      <c r="E103" s="22">
        <v>128</v>
      </c>
      <c r="F103" s="22" t="s">
        <v>16</v>
      </c>
      <c r="G103" s="82">
        <f>Secundária!AB132</f>
        <v>1178.2592876712329</v>
      </c>
      <c r="H103" s="29">
        <f>G103*Secundária!$AD$4</f>
        <v>2150.3231999999998</v>
      </c>
    </row>
    <row r="104" spans="1:8">
      <c r="A104" s="20" t="s">
        <v>12</v>
      </c>
      <c r="B104" s="22" t="s">
        <v>6</v>
      </c>
      <c r="C104" s="22" t="s">
        <v>35</v>
      </c>
      <c r="D104" s="21">
        <f>SUM(H82:H104)</f>
        <v>3252644.1968189999</v>
      </c>
      <c r="E104" s="22">
        <v>133</v>
      </c>
      <c r="F104" s="22" t="s">
        <v>16</v>
      </c>
      <c r="G104" s="82">
        <f>Secundária!AB137</f>
        <v>618.10323287671235</v>
      </c>
      <c r="H104" s="29">
        <f>G104*Secundária!$AD$4</f>
        <v>1128.0383999999999</v>
      </c>
    </row>
    <row r="105" spans="1:8">
      <c r="A105" s="20" t="s">
        <v>12</v>
      </c>
      <c r="B105" s="22" t="s">
        <v>7</v>
      </c>
      <c r="C105" s="22"/>
      <c r="D105" s="22"/>
      <c r="E105" s="22">
        <v>53</v>
      </c>
      <c r="F105" s="22" t="s">
        <v>14</v>
      </c>
      <c r="G105" s="82">
        <f>Secundária!AB57</f>
        <v>10379.559452054795</v>
      </c>
      <c r="H105" s="29">
        <f>G105*Secundária!$AD$4</f>
        <v>18942.696</v>
      </c>
    </row>
    <row r="106" spans="1:8">
      <c r="A106" s="20" t="s">
        <v>12</v>
      </c>
      <c r="B106" s="22" t="s">
        <v>7</v>
      </c>
      <c r="C106" s="22"/>
      <c r="D106" s="22"/>
      <c r="E106" s="22">
        <v>60</v>
      </c>
      <c r="F106" s="22" t="s">
        <v>14</v>
      </c>
      <c r="G106" s="82">
        <f>Secundária!AB64</f>
        <v>55112.789391780825</v>
      </c>
      <c r="H106" s="29">
        <f>G106*Secundária!$AD$4</f>
        <v>100580.84064000001</v>
      </c>
    </row>
    <row r="107" spans="1:8">
      <c r="A107" s="20" t="s">
        <v>12</v>
      </c>
      <c r="B107" s="22" t="s">
        <v>7</v>
      </c>
      <c r="C107" s="22"/>
      <c r="D107" s="22"/>
      <c r="E107" s="22">
        <v>67</v>
      </c>
      <c r="F107" s="22" t="s">
        <v>14</v>
      </c>
      <c r="G107" s="82">
        <f>Secundária!AB71</f>
        <v>17091.690608219178</v>
      </c>
      <c r="H107" s="29">
        <f>G107*Secundária!$AD$4</f>
        <v>31192.335360000001</v>
      </c>
    </row>
    <row r="108" spans="1:8">
      <c r="A108" s="20" t="s">
        <v>12</v>
      </c>
      <c r="B108" s="22" t="s">
        <v>7</v>
      </c>
      <c r="C108" s="22"/>
      <c r="D108" s="22"/>
      <c r="E108" s="22">
        <v>69</v>
      </c>
      <c r="F108" s="22" t="s">
        <v>14</v>
      </c>
      <c r="G108" s="82">
        <f>Secundária!AB73</f>
        <v>9495.3836712328775</v>
      </c>
      <c r="H108" s="29">
        <f>G108*Secundária!$AD$4</f>
        <v>17329.075199999999</v>
      </c>
    </row>
    <row r="109" spans="1:8">
      <c r="A109" s="20" t="s">
        <v>12</v>
      </c>
      <c r="B109" s="22" t="s">
        <v>7</v>
      </c>
      <c r="C109" s="22"/>
      <c r="D109" s="22"/>
      <c r="E109" s="22">
        <v>83</v>
      </c>
      <c r="F109" s="22" t="s">
        <v>14</v>
      </c>
      <c r="G109" s="82">
        <f>Secundária!AB87</f>
        <v>2011.1750136986302</v>
      </c>
      <c r="H109" s="29">
        <f>G109*Secundária!$AD$4</f>
        <v>3670.3944000000001</v>
      </c>
    </row>
    <row r="110" spans="1:8">
      <c r="A110" s="20" t="s">
        <v>12</v>
      </c>
      <c r="B110" s="22" t="s">
        <v>7</v>
      </c>
      <c r="C110" s="22"/>
      <c r="D110" s="22"/>
      <c r="E110" s="22">
        <v>85</v>
      </c>
      <c r="F110" s="22" t="s">
        <v>14</v>
      </c>
      <c r="G110" s="82">
        <f>Secundária!AB89</f>
        <v>827.54906301369863</v>
      </c>
      <c r="H110" s="29">
        <f>G110*Secundária!$AD$4</f>
        <v>1510.2770399999999</v>
      </c>
    </row>
    <row r="111" spans="1:8">
      <c r="A111" s="20" t="s">
        <v>12</v>
      </c>
      <c r="B111" s="22" t="s">
        <v>7</v>
      </c>
      <c r="C111" s="22"/>
      <c r="D111" s="22"/>
      <c r="E111" s="22">
        <v>86</v>
      </c>
      <c r="F111" s="22" t="s">
        <v>14</v>
      </c>
      <c r="G111" s="82">
        <f>Secundária!AB90</f>
        <v>791.28197260273976</v>
      </c>
      <c r="H111" s="29">
        <f>G111*Secundária!$AD$4</f>
        <v>1444.0896</v>
      </c>
    </row>
    <row r="112" spans="1:8">
      <c r="A112" s="20" t="s">
        <v>12</v>
      </c>
      <c r="B112" s="22" t="s">
        <v>7</v>
      </c>
      <c r="C112" s="22"/>
      <c r="D112" s="22"/>
      <c r="E112" s="22">
        <v>88</v>
      </c>
      <c r="F112" s="22" t="s">
        <v>14</v>
      </c>
      <c r="G112" s="82">
        <f>Secundária!AB92</f>
        <v>405.5320109589041</v>
      </c>
      <c r="H112" s="29">
        <f>G112*Secundária!$AD$4</f>
        <v>740.09591999999998</v>
      </c>
    </row>
    <row r="113" spans="1:8">
      <c r="A113" s="20" t="s">
        <v>12</v>
      </c>
      <c r="B113" s="22" t="s">
        <v>7</v>
      </c>
      <c r="C113" s="22"/>
      <c r="D113" s="22"/>
      <c r="E113" s="22">
        <v>90</v>
      </c>
      <c r="F113" s="22" t="s">
        <v>14</v>
      </c>
      <c r="G113" s="82">
        <f>Secundária!AB94</f>
        <v>178.03844383561645</v>
      </c>
      <c r="H113" s="29">
        <f>G113*Secundária!$AD$4</f>
        <v>324.92016000000001</v>
      </c>
    </row>
    <row r="114" spans="1:8">
      <c r="A114" s="20" t="s">
        <v>12</v>
      </c>
      <c r="B114" s="22" t="s">
        <v>7</v>
      </c>
      <c r="C114" s="22"/>
      <c r="D114" s="22"/>
      <c r="E114" s="22">
        <v>93</v>
      </c>
      <c r="F114" s="22" t="s">
        <v>15</v>
      </c>
      <c r="G114" s="82">
        <f>Secundária!AB97</f>
        <v>1799.8776986301368</v>
      </c>
      <c r="H114" s="29">
        <f>G114*Secundária!$AD$4</f>
        <v>3284.7767999999996</v>
      </c>
    </row>
    <row r="115" spans="1:8">
      <c r="A115" s="20" t="s">
        <v>12</v>
      </c>
      <c r="B115" s="22" t="s">
        <v>7</v>
      </c>
      <c r="C115" s="22"/>
      <c r="D115" s="22"/>
      <c r="E115" s="22">
        <v>96</v>
      </c>
      <c r="F115" s="22" t="s">
        <v>15</v>
      </c>
      <c r="G115" s="82">
        <f>Secundária!AB100</f>
        <v>0</v>
      </c>
      <c r="H115" s="29">
        <f>G115*Secundária!$AD$4</f>
        <v>0</v>
      </c>
    </row>
    <row r="116" spans="1:8">
      <c r="A116" s="20" t="s">
        <v>12</v>
      </c>
      <c r="B116" s="22" t="s">
        <v>7</v>
      </c>
      <c r="C116" s="22"/>
      <c r="D116" s="22"/>
      <c r="E116" s="22">
        <v>110</v>
      </c>
      <c r="F116" s="22" t="s">
        <v>19</v>
      </c>
      <c r="G116" s="82">
        <f>Secundária!AB114</f>
        <v>5620.5567123287674</v>
      </c>
      <c r="H116" s="29">
        <f>G116*Secundária!$AD$4</f>
        <v>10257.516</v>
      </c>
    </row>
    <row r="117" spans="1:8">
      <c r="A117" s="20" t="s">
        <v>12</v>
      </c>
      <c r="B117" s="22" t="s">
        <v>7</v>
      </c>
      <c r="C117" s="22"/>
      <c r="D117" s="22"/>
      <c r="E117" s="22">
        <v>124</v>
      </c>
      <c r="F117" s="22" t="s">
        <v>16</v>
      </c>
      <c r="G117" s="82">
        <f>Secundária!AB128</f>
        <v>3462.7730915068487</v>
      </c>
      <c r="H117" s="29">
        <f>G117*Secundária!$AD$4</f>
        <v>6319.5608919999986</v>
      </c>
    </row>
    <row r="118" spans="1:8">
      <c r="A118" s="20" t="s">
        <v>12</v>
      </c>
      <c r="B118" s="22" t="s">
        <v>7</v>
      </c>
      <c r="C118" s="22"/>
      <c r="D118" s="22"/>
      <c r="E118" s="22">
        <v>127</v>
      </c>
      <c r="F118" s="22" t="s">
        <v>16</v>
      </c>
      <c r="G118" s="82">
        <f>Secundária!AB131</f>
        <v>1587.3770958904108</v>
      </c>
      <c r="H118" s="29">
        <f>G118*Secundária!$AD$4</f>
        <v>2896.9631999999997</v>
      </c>
    </row>
    <row r="119" spans="1:8">
      <c r="A119" s="20" t="s">
        <v>12</v>
      </c>
      <c r="B119" s="22" t="s">
        <v>7</v>
      </c>
      <c r="C119" s="22"/>
      <c r="D119" s="22"/>
      <c r="E119" s="22">
        <v>136</v>
      </c>
      <c r="F119" s="22" t="s">
        <v>16</v>
      </c>
      <c r="G119" s="82">
        <f>Secundária!AB140</f>
        <v>467.8382465753424</v>
      </c>
      <c r="H119" s="29">
        <f>G119*Secundária!$AD$4</f>
        <v>853.80479999999989</v>
      </c>
    </row>
    <row r="120" spans="1:8">
      <c r="A120" s="20" t="s">
        <v>12</v>
      </c>
      <c r="B120" s="22" t="s">
        <v>7</v>
      </c>
      <c r="C120" s="22"/>
      <c r="D120" s="22"/>
      <c r="E120" s="22">
        <v>137</v>
      </c>
      <c r="F120" s="22" t="s">
        <v>16</v>
      </c>
      <c r="G120" s="82">
        <f>Secundária!AB141</f>
        <v>0</v>
      </c>
      <c r="H120" s="29">
        <f>G120*Secundária!$AD$4</f>
        <v>0</v>
      </c>
    </row>
    <row r="121" spans="1:8">
      <c r="A121" s="20" t="s">
        <v>12</v>
      </c>
      <c r="B121" s="22" t="s">
        <v>7</v>
      </c>
      <c r="C121" s="22"/>
      <c r="D121" s="22"/>
      <c r="E121" s="22">
        <v>139</v>
      </c>
      <c r="F121" s="22" t="s">
        <v>16</v>
      </c>
      <c r="G121" s="82">
        <f>Secundária!AB143</f>
        <v>62.214312328767136</v>
      </c>
      <c r="H121" s="29">
        <f>G121*Secundária!$AD$4</f>
        <v>113.54112000000002</v>
      </c>
    </row>
    <row r="122" spans="1:8">
      <c r="A122" s="20" t="s">
        <v>12</v>
      </c>
      <c r="B122" s="22" t="s">
        <v>7</v>
      </c>
      <c r="C122" s="22"/>
      <c r="D122" s="22"/>
      <c r="E122" s="22">
        <v>141</v>
      </c>
      <c r="F122" s="22" t="s">
        <v>20</v>
      </c>
      <c r="G122" s="82">
        <f>Secundária!AB145</f>
        <v>0</v>
      </c>
      <c r="H122" s="29">
        <f>G122*Secundária!$AD$4</f>
        <v>0</v>
      </c>
    </row>
    <row r="123" spans="1:8">
      <c r="A123" s="20" t="s">
        <v>12</v>
      </c>
      <c r="B123" s="22" t="s">
        <v>7</v>
      </c>
      <c r="C123" s="22"/>
      <c r="D123" s="22"/>
      <c r="E123" s="22">
        <v>142</v>
      </c>
      <c r="F123" s="22" t="s">
        <v>16</v>
      </c>
      <c r="G123" s="82">
        <f>Secundária!AB146</f>
        <v>0</v>
      </c>
      <c r="H123" s="29">
        <f>G123*Secundária!$AD$4</f>
        <v>0</v>
      </c>
    </row>
    <row r="124" spans="1:8">
      <c r="A124" s="20" t="s">
        <v>12</v>
      </c>
      <c r="B124" s="22" t="s">
        <v>7</v>
      </c>
      <c r="C124" s="22"/>
      <c r="D124" s="22"/>
      <c r="E124" s="22">
        <v>145</v>
      </c>
      <c r="F124" s="22" t="s">
        <v>16</v>
      </c>
      <c r="G124" s="82">
        <f>Secundária!AB149</f>
        <v>11.551561643835619</v>
      </c>
      <c r="H124" s="29">
        <f>G124*Secundária!$AD$4</f>
        <v>21.081600000000005</v>
      </c>
    </row>
    <row r="125" spans="1:8">
      <c r="A125" s="20" t="s">
        <v>12</v>
      </c>
      <c r="B125" s="22" t="s">
        <v>7</v>
      </c>
      <c r="C125" s="22" t="s">
        <v>36</v>
      </c>
      <c r="D125" s="21">
        <f>SUM(H105:H125)</f>
        <v>199481.96873200001</v>
      </c>
      <c r="E125" s="22">
        <v>148</v>
      </c>
      <c r="F125" s="22" t="s">
        <v>17</v>
      </c>
      <c r="G125" s="82">
        <f>Secundária!AB152</f>
        <v>0</v>
      </c>
      <c r="H125" s="29">
        <f>G125*Secundária!$AD$4</f>
        <v>0</v>
      </c>
    </row>
    <row r="126" spans="1:8">
      <c r="A126" s="20" t="s">
        <v>12</v>
      </c>
      <c r="B126" s="22" t="s">
        <v>1</v>
      </c>
      <c r="C126" s="22"/>
      <c r="D126" s="22"/>
      <c r="E126" s="22">
        <v>54</v>
      </c>
      <c r="F126" s="22" t="s">
        <v>14</v>
      </c>
      <c r="G126" s="82">
        <f>Secundária!AB58</f>
        <v>9804.839178082193</v>
      </c>
      <c r="H126" s="29">
        <f>G126*Secundária!$AD$4</f>
        <v>17893.8315</v>
      </c>
    </row>
    <row r="127" spans="1:8">
      <c r="A127" s="20" t="s">
        <v>12</v>
      </c>
      <c r="B127" s="22" t="s">
        <v>1</v>
      </c>
      <c r="C127" s="22"/>
      <c r="D127" s="22"/>
      <c r="E127" s="22">
        <v>61</v>
      </c>
      <c r="F127" s="22" t="s">
        <v>14</v>
      </c>
      <c r="G127" s="82">
        <f>Secundária!AB65</f>
        <v>34529.567079452056</v>
      </c>
      <c r="H127" s="29">
        <f>G127*Secundária!$AD$4</f>
        <v>63016.459920000001</v>
      </c>
    </row>
    <row r="128" spans="1:8">
      <c r="A128" s="20" t="s">
        <v>12</v>
      </c>
      <c r="B128" s="22" t="s">
        <v>1</v>
      </c>
      <c r="C128" s="22"/>
      <c r="D128" s="22"/>
      <c r="E128" s="22">
        <v>65</v>
      </c>
      <c r="F128" s="22" t="s">
        <v>14</v>
      </c>
      <c r="G128" s="82">
        <f>Secundária!AB69</f>
        <v>17882.972580821919</v>
      </c>
      <c r="H128" s="29">
        <f>G128*Secundária!$AD$4</f>
        <v>32636.42496</v>
      </c>
    </row>
    <row r="129" spans="1:8">
      <c r="A129" s="20" t="s">
        <v>12</v>
      </c>
      <c r="B129" s="22" t="s">
        <v>1</v>
      </c>
      <c r="C129" s="22"/>
      <c r="D129" s="22"/>
      <c r="E129" s="22">
        <v>76</v>
      </c>
      <c r="F129" s="22" t="s">
        <v>14</v>
      </c>
      <c r="G129" s="82">
        <f>Secundária!AB80</f>
        <v>3798.1534684931507</v>
      </c>
      <c r="H129" s="29">
        <f>G129*Secundária!$AD$4</f>
        <v>6931.6300799999999</v>
      </c>
    </row>
    <row r="130" spans="1:8">
      <c r="A130" s="20" t="s">
        <v>12</v>
      </c>
      <c r="B130" s="22" t="s">
        <v>1</v>
      </c>
      <c r="C130" s="22"/>
      <c r="D130" s="22"/>
      <c r="E130" s="22">
        <v>78</v>
      </c>
      <c r="F130" s="22" t="s">
        <v>14</v>
      </c>
      <c r="G130" s="82">
        <f>Secundária!AB82</f>
        <v>2764.5413917808219</v>
      </c>
      <c r="H130" s="29">
        <f>G130*Secundária!$AD$4</f>
        <v>5045.2880399999995</v>
      </c>
    </row>
    <row r="131" spans="1:8">
      <c r="A131" s="20" t="s">
        <v>12</v>
      </c>
      <c r="B131" s="22" t="s">
        <v>1</v>
      </c>
      <c r="C131" s="22"/>
      <c r="D131" s="22"/>
      <c r="E131" s="22">
        <v>82</v>
      </c>
      <c r="F131" s="22" t="s">
        <v>14</v>
      </c>
      <c r="G131" s="82">
        <f>Secundária!AB86</f>
        <v>2011.1750136986302</v>
      </c>
      <c r="H131" s="29">
        <f>G131*Secundária!$AD$4</f>
        <v>3670.3944000000001</v>
      </c>
    </row>
    <row r="132" spans="1:8">
      <c r="A132" s="20" t="s">
        <v>12</v>
      </c>
      <c r="B132" s="22" t="s">
        <v>1</v>
      </c>
      <c r="C132" s="22"/>
      <c r="D132" s="22"/>
      <c r="E132" s="22">
        <v>84</v>
      </c>
      <c r="F132" s="22" t="s">
        <v>14</v>
      </c>
      <c r="G132" s="82">
        <f>Secundária!AB88</f>
        <v>1780.3844383561641</v>
      </c>
      <c r="H132" s="29">
        <f>G132*Secundária!$AD$4</f>
        <v>3249.2015999999994</v>
      </c>
    </row>
    <row r="133" spans="1:8">
      <c r="A133" s="20" t="s">
        <v>12</v>
      </c>
      <c r="B133" s="22" t="s">
        <v>1</v>
      </c>
      <c r="C133" s="22"/>
      <c r="D133" s="22"/>
      <c r="E133" s="22">
        <v>87</v>
      </c>
      <c r="F133" s="22" t="s">
        <v>14</v>
      </c>
      <c r="G133" s="82">
        <f>Secundária!AB91</f>
        <v>425.80861150684933</v>
      </c>
      <c r="H133" s="29">
        <f>G133*Secundária!$AD$4</f>
        <v>777.10071600000003</v>
      </c>
    </row>
    <row r="134" spans="1:8">
      <c r="A134" s="20" t="s">
        <v>12</v>
      </c>
      <c r="B134" s="22" t="s">
        <v>1</v>
      </c>
      <c r="C134" s="22"/>
      <c r="D134" s="22"/>
      <c r="E134" s="22">
        <v>117</v>
      </c>
      <c r="F134" s="22" t="s">
        <v>16</v>
      </c>
      <c r="G134" s="82">
        <f>Secundária!AB121</f>
        <v>32768.927999999993</v>
      </c>
      <c r="H134" s="29">
        <f>G134*Secundária!$AD$4</f>
        <v>59803.293599999983</v>
      </c>
    </row>
    <row r="135" spans="1:8">
      <c r="A135" s="20" t="s">
        <v>12</v>
      </c>
      <c r="B135" s="22" t="s">
        <v>1</v>
      </c>
      <c r="C135" s="22"/>
      <c r="D135" s="22"/>
      <c r="E135" s="22">
        <v>118</v>
      </c>
      <c r="F135" s="22" t="s">
        <v>16</v>
      </c>
      <c r="G135" s="82">
        <f>Secundária!AB122</f>
        <v>8856.1972602739716</v>
      </c>
      <c r="H135" s="29">
        <f>G135*Secundária!$AD$4</f>
        <v>16162.559999999998</v>
      </c>
    </row>
    <row r="136" spans="1:8">
      <c r="A136" s="20" t="s">
        <v>12</v>
      </c>
      <c r="B136" s="22" t="s">
        <v>1</v>
      </c>
      <c r="C136" s="22"/>
      <c r="D136" s="22"/>
      <c r="E136" s="22">
        <v>119</v>
      </c>
      <c r="F136" s="22" t="s">
        <v>16</v>
      </c>
      <c r="G136" s="82">
        <f>Secundária!AB123</f>
        <v>8671.9883200000004</v>
      </c>
      <c r="H136" s="29">
        <f>G136*Secundária!$AD$4</f>
        <v>15826.378684000001</v>
      </c>
    </row>
    <row r="137" spans="1:8">
      <c r="A137" s="20" t="s">
        <v>12</v>
      </c>
      <c r="B137" s="22" t="s">
        <v>1</v>
      </c>
      <c r="C137" s="22"/>
      <c r="D137" s="22"/>
      <c r="E137" s="22">
        <v>121</v>
      </c>
      <c r="F137" s="22" t="s">
        <v>16</v>
      </c>
      <c r="G137" s="82">
        <f>Secundária!AB125</f>
        <v>0</v>
      </c>
      <c r="H137" s="29">
        <f>G137*Secundária!$AD$4</f>
        <v>0</v>
      </c>
    </row>
    <row r="138" spans="1:8">
      <c r="A138" s="20" t="s">
        <v>12</v>
      </c>
      <c r="B138" s="22" t="s">
        <v>1</v>
      </c>
      <c r="C138" s="22"/>
      <c r="D138" s="22"/>
      <c r="E138" s="22">
        <v>131</v>
      </c>
      <c r="F138" s="22" t="s">
        <v>16</v>
      </c>
      <c r="G138" s="82">
        <f>Secundária!AB135</f>
        <v>737.7534246575342</v>
      </c>
      <c r="H138" s="29">
        <f>G138*Secundária!$AD$4</f>
        <v>1346.3999999999999</v>
      </c>
    </row>
    <row r="139" spans="1:8">
      <c r="A139" s="20" t="s">
        <v>12</v>
      </c>
      <c r="B139" s="22" t="s">
        <v>1</v>
      </c>
      <c r="C139" s="22" t="s">
        <v>37</v>
      </c>
      <c r="D139" s="21">
        <f>SUM(H126:H139)</f>
        <v>226358.96349999995</v>
      </c>
      <c r="E139" s="22">
        <v>149</v>
      </c>
      <c r="F139" s="22" t="s">
        <v>17</v>
      </c>
      <c r="G139" s="82">
        <f>Secundária!AB153</f>
        <v>0</v>
      </c>
      <c r="H139" s="29">
        <f>G139*Secundária!$AD$4</f>
        <v>0</v>
      </c>
    </row>
    <row r="140" spans="1:8">
      <c r="A140" s="20" t="s">
        <v>12</v>
      </c>
      <c r="B140" s="22" t="s">
        <v>5</v>
      </c>
      <c r="C140" s="22"/>
      <c r="D140" s="22"/>
      <c r="E140" s="22">
        <v>57</v>
      </c>
      <c r="F140" s="22" t="s">
        <v>14</v>
      </c>
      <c r="G140" s="82">
        <f>Secundária!AB61</f>
        <v>116793.2191561644</v>
      </c>
      <c r="H140" s="29">
        <f>G140*Secundária!$AD$4</f>
        <v>213147.62496000002</v>
      </c>
    </row>
    <row r="141" spans="1:8">
      <c r="A141" s="20" t="s">
        <v>12</v>
      </c>
      <c r="B141" s="22" t="s">
        <v>5</v>
      </c>
      <c r="C141" s="22"/>
      <c r="D141" s="22"/>
      <c r="E141" s="22">
        <v>63</v>
      </c>
      <c r="F141" s="22" t="s">
        <v>14</v>
      </c>
      <c r="G141" s="82">
        <f>Secundária!AB67</f>
        <v>24727.561643835619</v>
      </c>
      <c r="H141" s="29">
        <f>G141*Secundária!$AD$4</f>
        <v>45127.8</v>
      </c>
    </row>
    <row r="142" spans="1:8">
      <c r="A142" s="20" t="s">
        <v>12</v>
      </c>
      <c r="B142" s="22" t="s">
        <v>5</v>
      </c>
      <c r="C142" s="22"/>
      <c r="D142" s="22"/>
      <c r="E142" s="22">
        <v>144</v>
      </c>
      <c r="F142" s="22" t="s">
        <v>16</v>
      </c>
      <c r="G142" s="82">
        <f>Secundária!AB148</f>
        <v>85.096466849315064</v>
      </c>
      <c r="H142" s="29">
        <f>G142*Secundária!$AD$4</f>
        <v>155.301052</v>
      </c>
    </row>
    <row r="143" spans="1:8">
      <c r="A143" s="20" t="s">
        <v>12</v>
      </c>
      <c r="B143" s="22" t="s">
        <v>5</v>
      </c>
      <c r="C143" s="22" t="s">
        <v>38</v>
      </c>
      <c r="D143" s="21">
        <f>SUM(H140:H143)</f>
        <v>258430.72601200003</v>
      </c>
      <c r="E143" s="22">
        <v>150</v>
      </c>
      <c r="F143" s="22" t="s">
        <v>17</v>
      </c>
      <c r="G143" s="82">
        <f>Secundária!AB154</f>
        <v>0</v>
      </c>
      <c r="H143" s="29">
        <f>G143*Secundária!$AD$4</f>
        <v>0</v>
      </c>
    </row>
    <row r="144" spans="1:8">
      <c r="A144" s="20" t="s">
        <v>12</v>
      </c>
      <c r="B144" s="22" t="s">
        <v>4</v>
      </c>
      <c r="C144" s="22"/>
      <c r="D144" s="22"/>
      <c r="E144" s="22">
        <v>55</v>
      </c>
      <c r="F144" s="22" t="s">
        <v>14</v>
      </c>
      <c r="G144" s="82">
        <f>Secundária!AB59</f>
        <v>136788.91460383561</v>
      </c>
      <c r="H144" s="29">
        <f>G144*Secundária!$AD$4</f>
        <v>249639.76915199999</v>
      </c>
    </row>
    <row r="145" spans="1:8">
      <c r="A145" s="20" t="s">
        <v>12</v>
      </c>
      <c r="B145" s="22" t="s">
        <v>4</v>
      </c>
      <c r="C145" s="22"/>
      <c r="D145" s="22"/>
      <c r="E145" s="22">
        <v>72</v>
      </c>
      <c r="F145" s="22" t="s">
        <v>14</v>
      </c>
      <c r="G145" s="82">
        <f>Secundária!AB76</f>
        <v>7279.7941479452065</v>
      </c>
      <c r="H145" s="29">
        <f>G145*Secundária!$AD$4</f>
        <v>13285.624320000001</v>
      </c>
    </row>
    <row r="146" spans="1:8">
      <c r="A146" s="20" t="s">
        <v>12</v>
      </c>
      <c r="B146" s="22" t="s">
        <v>4</v>
      </c>
      <c r="C146" s="22"/>
      <c r="D146" s="22"/>
      <c r="E146" s="22">
        <v>74</v>
      </c>
      <c r="F146" s="22" t="s">
        <v>14</v>
      </c>
      <c r="G146" s="82">
        <f>Secundária!AB78</f>
        <v>4038.8350684931515</v>
      </c>
      <c r="H146" s="29">
        <f>G146*Secundária!$AD$4</f>
        <v>7370.8740000000016</v>
      </c>
    </row>
    <row r="147" spans="1:8">
      <c r="A147" s="20" t="s">
        <v>12</v>
      </c>
      <c r="B147" s="22" t="s">
        <v>4</v>
      </c>
      <c r="C147" s="22"/>
      <c r="D147" s="22"/>
      <c r="E147" s="22">
        <v>97</v>
      </c>
      <c r="F147" s="22" t="s">
        <v>15</v>
      </c>
      <c r="G147" s="82">
        <f>Secundária!AB101</f>
        <v>0</v>
      </c>
      <c r="H147" s="29">
        <f>G147*Secundária!$AD$4</f>
        <v>0</v>
      </c>
    </row>
    <row r="148" spans="1:8">
      <c r="A148" s="20" t="s">
        <v>12</v>
      </c>
      <c r="B148" s="22" t="s">
        <v>4</v>
      </c>
      <c r="C148" s="22"/>
      <c r="D148" s="22"/>
      <c r="E148" s="22">
        <v>98</v>
      </c>
      <c r="F148" s="22" t="s">
        <v>15</v>
      </c>
      <c r="G148" s="82">
        <f>Secundária!AB102</f>
        <v>0</v>
      </c>
      <c r="H148" s="29">
        <f>G148*Secundária!$AD$4</f>
        <v>0</v>
      </c>
    </row>
    <row r="149" spans="1:8">
      <c r="A149" s="20" t="s">
        <v>12</v>
      </c>
      <c r="B149" s="22" t="s">
        <v>4</v>
      </c>
      <c r="C149" s="22"/>
      <c r="D149" s="22"/>
      <c r="E149" s="22">
        <v>114</v>
      </c>
      <c r="F149" s="22" t="s">
        <v>19</v>
      </c>
      <c r="G149" s="82">
        <f>Secundária!AB118</f>
        <v>85.31506849315069</v>
      </c>
      <c r="H149" s="29">
        <f>G149*Secundária!$AD$4</f>
        <v>155.70000000000002</v>
      </c>
    </row>
    <row r="150" spans="1:8">
      <c r="A150" s="20" t="s">
        <v>12</v>
      </c>
      <c r="B150" s="22" t="s">
        <v>4</v>
      </c>
      <c r="C150" s="22"/>
      <c r="D150" s="22"/>
      <c r="E150" s="22">
        <v>120</v>
      </c>
      <c r="F150" s="22" t="s">
        <v>16</v>
      </c>
      <c r="G150" s="82">
        <f>Secundária!AB124</f>
        <v>4713.0371506849315</v>
      </c>
      <c r="H150" s="29">
        <f>G150*Secundária!$AD$4</f>
        <v>8601.2927999999993</v>
      </c>
    </row>
    <row r="151" spans="1:8">
      <c r="A151" s="20" t="s">
        <v>12</v>
      </c>
      <c r="B151" s="22" t="s">
        <v>4</v>
      </c>
      <c r="C151" s="22"/>
      <c r="D151" s="22"/>
      <c r="E151" s="22">
        <v>130</v>
      </c>
      <c r="F151" s="22" t="s">
        <v>16</v>
      </c>
      <c r="G151" s="82">
        <f>Secundária!AB134</f>
        <v>0</v>
      </c>
      <c r="H151" s="29">
        <f>G151*Secundária!$AD$4</f>
        <v>0</v>
      </c>
    </row>
    <row r="152" spans="1:8">
      <c r="A152" s="20" t="s">
        <v>12</v>
      </c>
      <c r="B152" s="22" t="s">
        <v>4</v>
      </c>
      <c r="C152" s="22"/>
      <c r="D152" s="22"/>
      <c r="E152" s="22">
        <v>140</v>
      </c>
      <c r="F152" s="22" t="s">
        <v>16</v>
      </c>
      <c r="G152" s="82">
        <f>Secundária!AB144</f>
        <v>0</v>
      </c>
      <c r="H152" s="29">
        <f>G152*Secundária!$AD$4</f>
        <v>0</v>
      </c>
    </row>
    <row r="153" spans="1:8">
      <c r="A153" s="20" t="s">
        <v>12</v>
      </c>
      <c r="B153" s="22" t="s">
        <v>4</v>
      </c>
      <c r="C153" s="22"/>
      <c r="D153" s="22"/>
      <c r="E153" s="22">
        <v>146</v>
      </c>
      <c r="F153" s="22" t="s">
        <v>17</v>
      </c>
      <c r="G153" s="82">
        <f>Secundária!AB150</f>
        <v>0</v>
      </c>
      <c r="H153" s="29">
        <f>G153*Secundária!$AD$4</f>
        <v>0</v>
      </c>
    </row>
    <row r="154" spans="1:8">
      <c r="A154" s="20" t="s">
        <v>12</v>
      </c>
      <c r="B154" s="22" t="s">
        <v>4</v>
      </c>
      <c r="C154" s="22" t="s">
        <v>39</v>
      </c>
      <c r="D154" s="21">
        <f>SUM(H144:H154)</f>
        <v>279053.26027199998</v>
      </c>
      <c r="E154" s="22">
        <v>147</v>
      </c>
      <c r="F154" s="22" t="s">
        <v>17</v>
      </c>
      <c r="G154" s="82">
        <f>Secundária!AB151</f>
        <v>0</v>
      </c>
      <c r="H154" s="29">
        <f>G154*Secundária!$AD$4</f>
        <v>0</v>
      </c>
    </row>
    <row r="155" spans="1:8">
      <c r="A155" s="20" t="s">
        <v>12</v>
      </c>
      <c r="B155" s="22" t="s">
        <v>2</v>
      </c>
      <c r="C155" s="22" t="s">
        <v>40</v>
      </c>
      <c r="D155" s="21">
        <f>H155</f>
        <v>0</v>
      </c>
      <c r="E155" s="22">
        <v>48</v>
      </c>
      <c r="F155" s="22" t="s">
        <v>18</v>
      </c>
      <c r="G155" s="82">
        <f>Secundária!AB52</f>
        <v>0</v>
      </c>
      <c r="H155" s="29">
        <f>G155*Secundária!$AD$4</f>
        <v>0</v>
      </c>
    </row>
    <row r="156" spans="1:8">
      <c r="A156" s="20"/>
      <c r="B156" s="22"/>
      <c r="C156" s="22" t="s">
        <v>42</v>
      </c>
      <c r="D156" s="21">
        <f>SUM(H56:H155)</f>
        <v>5475310.2778713349</v>
      </c>
      <c r="E156" s="22"/>
      <c r="F156" s="22"/>
      <c r="G156" s="22"/>
      <c r="H156" s="23"/>
    </row>
    <row r="157" spans="1:8">
      <c r="A157" s="20"/>
      <c r="B157" s="22"/>
      <c r="C157" s="22"/>
      <c r="D157" s="22"/>
      <c r="E157" s="22"/>
      <c r="F157" s="22"/>
      <c r="G157" s="22"/>
      <c r="H157" s="23"/>
    </row>
    <row r="158" spans="1:8">
      <c r="A158" s="20"/>
      <c r="B158" s="22"/>
      <c r="C158" s="22"/>
      <c r="D158" s="22"/>
      <c r="E158" s="22"/>
      <c r="F158" s="22"/>
      <c r="G158" s="22"/>
      <c r="H158" s="23"/>
    </row>
    <row r="159" spans="1:8">
      <c r="A159" s="20"/>
      <c r="B159" s="22"/>
      <c r="C159" s="22"/>
      <c r="D159" s="22"/>
      <c r="E159" s="22"/>
      <c r="F159" s="22"/>
      <c r="G159" s="22"/>
      <c r="H159" s="23"/>
    </row>
    <row r="160" spans="1:8" ht="15.75" thickBot="1">
      <c r="A160" s="24"/>
      <c r="B160" s="26"/>
      <c r="C160" s="26" t="s">
        <v>49</v>
      </c>
      <c r="D160" s="25">
        <f>SUM(D5:D155)-D55</f>
        <v>8834208.4805913344</v>
      </c>
      <c r="E160" s="26"/>
      <c r="F160" s="26"/>
      <c r="G160" s="26"/>
      <c r="H160" s="27"/>
    </row>
  </sheetData>
  <sheetProtection password="D5BF" sheet="1" objects="1" scenarios="1"/>
  <sortState ref="B55:Q154">
    <sortCondition ref="B55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0"/>
  <sheetViews>
    <sheetView workbookViewId="0">
      <selection activeCell="B7" sqref="B7"/>
    </sheetView>
  </sheetViews>
  <sheetFormatPr defaultRowHeight="15"/>
  <cols>
    <col min="1" max="1" width="16.42578125" bestFit="1" customWidth="1"/>
    <col min="2" max="2" width="16" bestFit="1" customWidth="1"/>
    <col min="3" max="3" width="11.5703125" bestFit="1" customWidth="1"/>
    <col min="4" max="4" width="15.42578125" customWidth="1"/>
    <col min="5" max="5" width="18.42578125" bestFit="1" customWidth="1"/>
    <col min="6" max="6" width="8.85546875" customWidth="1"/>
    <col min="8" max="8" width="16.140625" customWidth="1"/>
  </cols>
  <sheetData>
    <row r="2" spans="1:8" ht="15.75" thickBot="1"/>
    <row r="3" spans="1:8">
      <c r="A3" s="75" t="s">
        <v>21</v>
      </c>
      <c r="B3" s="76"/>
      <c r="C3" s="76"/>
      <c r="D3" s="77" t="s">
        <v>8</v>
      </c>
      <c r="E3" s="76" t="s">
        <v>0</v>
      </c>
      <c r="F3" s="76" t="s">
        <v>9</v>
      </c>
      <c r="G3" s="76" t="s">
        <v>31</v>
      </c>
      <c r="H3" s="78" t="s">
        <v>33</v>
      </c>
    </row>
    <row r="4" spans="1:8" s="1" customFormat="1">
      <c r="A4" s="79"/>
      <c r="B4" s="80"/>
      <c r="C4" s="80"/>
      <c r="D4" s="80"/>
      <c r="E4" s="80"/>
      <c r="F4" s="80"/>
      <c r="G4" s="80"/>
      <c r="H4" s="81"/>
    </row>
    <row r="5" spans="1:8">
      <c r="A5" s="20" t="s">
        <v>14</v>
      </c>
      <c r="B5" s="22"/>
      <c r="C5" s="22"/>
      <c r="D5" s="22">
        <v>3</v>
      </c>
      <c r="E5" s="22" t="s">
        <v>3</v>
      </c>
      <c r="F5" s="22" t="s">
        <v>10</v>
      </c>
      <c r="G5" s="82">
        <f>Secundária!AB7</f>
        <v>95392.338805479478</v>
      </c>
      <c r="H5" s="29">
        <f>G5*Secundária!$AD$4</f>
        <v>174091.01832000003</v>
      </c>
    </row>
    <row r="6" spans="1:8">
      <c r="A6" s="20" t="s">
        <v>14</v>
      </c>
      <c r="B6" s="22"/>
      <c r="C6" s="22"/>
      <c r="D6" s="22">
        <v>6</v>
      </c>
      <c r="E6" s="22" t="s">
        <v>3</v>
      </c>
      <c r="F6" s="22" t="s">
        <v>10</v>
      </c>
      <c r="G6" s="82">
        <f>Secundária!AB10</f>
        <v>4757.582860273973</v>
      </c>
      <c r="H6" s="29">
        <f>G6*Secundária!$AD$4</f>
        <v>8682.5887199999997</v>
      </c>
    </row>
    <row r="7" spans="1:8">
      <c r="A7" s="20" t="s">
        <v>14</v>
      </c>
      <c r="B7" s="22"/>
      <c r="C7" s="22"/>
      <c r="D7" s="22">
        <v>8</v>
      </c>
      <c r="E7" s="22" t="s">
        <v>3</v>
      </c>
      <c r="F7" s="22" t="s">
        <v>10</v>
      </c>
      <c r="G7" s="82">
        <f>Secundária!AB12</f>
        <v>1046.8001095890411</v>
      </c>
      <c r="H7" s="29">
        <f>G7*Secundária!$AD$4</f>
        <v>1910.4102</v>
      </c>
    </row>
    <row r="8" spans="1:8">
      <c r="A8" s="20" t="s">
        <v>14</v>
      </c>
      <c r="B8" s="22"/>
      <c r="C8" s="22"/>
      <c r="D8" s="22">
        <v>10</v>
      </c>
      <c r="E8" s="22" t="s">
        <v>3</v>
      </c>
      <c r="F8" s="22" t="s">
        <v>10</v>
      </c>
      <c r="G8" s="82">
        <f>Secundária!AB14</f>
        <v>4302.0542465753433</v>
      </c>
      <c r="H8" s="29">
        <f>G8*Secundária!$AD$4</f>
        <v>7851.2490000000016</v>
      </c>
    </row>
    <row r="9" spans="1:8">
      <c r="A9" s="20" t="s">
        <v>14</v>
      </c>
      <c r="B9" s="22"/>
      <c r="C9" s="22"/>
      <c r="D9" s="22">
        <v>14</v>
      </c>
      <c r="E9" s="22" t="s">
        <v>6</v>
      </c>
      <c r="F9" s="22" t="s">
        <v>10</v>
      </c>
      <c r="G9" s="82">
        <f>Secundária!AB18</f>
        <v>234438.94356164383</v>
      </c>
      <c r="H9" s="29">
        <f>G9*Secundária!$AD$4</f>
        <v>427851.07199999999</v>
      </c>
    </row>
    <row r="10" spans="1:8">
      <c r="A10" s="20" t="s">
        <v>14</v>
      </c>
      <c r="B10" s="22"/>
      <c r="C10" s="21"/>
      <c r="D10" s="22">
        <v>51</v>
      </c>
      <c r="E10" s="22" t="s">
        <v>6</v>
      </c>
      <c r="F10" s="22" t="s">
        <v>12</v>
      </c>
      <c r="G10" s="82">
        <f>Secundária!AB55</f>
        <v>101974.11780821921</v>
      </c>
      <c r="H10" s="29">
        <f>G10*Secundária!$AD$4</f>
        <v>186102.76500000004</v>
      </c>
    </row>
    <row r="11" spans="1:8">
      <c r="A11" s="20" t="s">
        <v>14</v>
      </c>
      <c r="B11" s="22"/>
      <c r="C11" s="22"/>
      <c r="D11" s="22">
        <v>1</v>
      </c>
      <c r="E11" s="22" t="s">
        <v>1</v>
      </c>
      <c r="F11" s="22" t="s">
        <v>10</v>
      </c>
      <c r="G11" s="82">
        <f>Secundária!AB5</f>
        <v>355417.48602739727</v>
      </c>
      <c r="H11" s="29">
        <f>G11*Secundária!$AD$4</f>
        <v>648636.91200000001</v>
      </c>
    </row>
    <row r="12" spans="1:8">
      <c r="A12" s="20" t="s">
        <v>14</v>
      </c>
      <c r="B12" s="22"/>
      <c r="C12" s="22"/>
      <c r="D12" s="22">
        <v>5</v>
      </c>
      <c r="E12" s="22" t="s">
        <v>1</v>
      </c>
      <c r="F12" s="22" t="s">
        <v>10</v>
      </c>
      <c r="G12" s="82">
        <f>Secundária!AB9</f>
        <v>9017.3174794520546</v>
      </c>
      <c r="H12" s="29">
        <f>G12*Secundária!$AD$4</f>
        <v>16456.6044</v>
      </c>
    </row>
    <row r="13" spans="1:8">
      <c r="A13" s="20" t="s">
        <v>14</v>
      </c>
      <c r="B13" s="22"/>
      <c r="C13" s="22"/>
      <c r="D13" s="22">
        <v>9</v>
      </c>
      <c r="E13" s="22" t="s">
        <v>5</v>
      </c>
      <c r="F13" s="22" t="s">
        <v>10</v>
      </c>
      <c r="G13" s="82">
        <f>Secundária!AB13</f>
        <v>867.11316164383561</v>
      </c>
      <c r="H13" s="29">
        <f>G13*Secundária!$AD$4</f>
        <v>1582.48152</v>
      </c>
    </row>
    <row r="14" spans="1:8">
      <c r="A14" s="20" t="s">
        <v>14</v>
      </c>
      <c r="B14" s="22"/>
      <c r="C14" s="22"/>
      <c r="D14" s="22">
        <v>7</v>
      </c>
      <c r="E14" s="22" t="s">
        <v>4</v>
      </c>
      <c r="F14" s="22" t="s">
        <v>10</v>
      </c>
      <c r="G14" s="82">
        <f>Secundária!AB11</f>
        <v>3560.7688767123282</v>
      </c>
      <c r="H14" s="29">
        <f>G14*Secundária!$AD$4</f>
        <v>6498.4031999999988</v>
      </c>
    </row>
    <row r="15" spans="1:8">
      <c r="A15" s="20" t="s">
        <v>14</v>
      </c>
      <c r="B15" s="22"/>
      <c r="C15" s="22"/>
      <c r="D15" s="22">
        <v>11</v>
      </c>
      <c r="E15" s="22" t="s">
        <v>4</v>
      </c>
      <c r="F15" s="22" t="s">
        <v>10</v>
      </c>
      <c r="G15" s="82">
        <f>Secundária!AB15</f>
        <v>8018.9978301369856</v>
      </c>
      <c r="H15" s="29">
        <f>G15*Secundária!$AD$4</f>
        <v>14634.671039999999</v>
      </c>
    </row>
    <row r="16" spans="1:8">
      <c r="A16" s="20" t="s">
        <v>14</v>
      </c>
      <c r="B16" s="22"/>
      <c r="C16" s="22"/>
      <c r="D16" s="22">
        <v>12</v>
      </c>
      <c r="E16" s="22" t="s">
        <v>4</v>
      </c>
      <c r="F16" s="22" t="s">
        <v>10</v>
      </c>
      <c r="G16" s="82">
        <f>Secundária!AB16</f>
        <v>13717.479452054798</v>
      </c>
      <c r="H16" s="29">
        <f>G16*Secundária!$AD$4</f>
        <v>25034.400000000005</v>
      </c>
    </row>
    <row r="17" spans="1:8">
      <c r="A17" s="20" t="s">
        <v>14</v>
      </c>
      <c r="B17" s="22"/>
      <c r="C17" s="22"/>
      <c r="D17" s="22">
        <v>2</v>
      </c>
      <c r="E17" s="22" t="s">
        <v>2</v>
      </c>
      <c r="F17" s="22" t="s">
        <v>10</v>
      </c>
      <c r="G17" s="82">
        <f>Secundária!AB6</f>
        <v>114005.5987068493</v>
      </c>
      <c r="H17" s="29">
        <f>G17*Secundária!$AD$4</f>
        <v>208060.21763999996</v>
      </c>
    </row>
    <row r="18" spans="1:8">
      <c r="A18" s="20" t="s">
        <v>14</v>
      </c>
      <c r="B18" s="22"/>
      <c r="C18" s="22"/>
      <c r="D18" s="22">
        <v>4</v>
      </c>
      <c r="E18" s="22" t="s">
        <v>2</v>
      </c>
      <c r="F18" s="22" t="s">
        <v>10</v>
      </c>
      <c r="G18" s="82">
        <f>Secundária!AB8</f>
        <v>33413.529797260278</v>
      </c>
      <c r="H18" s="29">
        <f>G18*Secundária!$AD$4</f>
        <v>60979.691880000006</v>
      </c>
    </row>
    <row r="19" spans="1:8">
      <c r="A19" s="20" t="s">
        <v>14</v>
      </c>
      <c r="B19" s="22"/>
      <c r="C19" s="22"/>
      <c r="D19" s="22">
        <v>13</v>
      </c>
      <c r="E19" s="22" t="s">
        <v>2</v>
      </c>
      <c r="F19" s="22" t="s">
        <v>10</v>
      </c>
      <c r="G19" s="82">
        <f>Secundária!AB17</f>
        <v>54194.151452054801</v>
      </c>
      <c r="H19" s="29">
        <f>G19*Secundária!$AD$4</f>
        <v>98904.326400000005</v>
      </c>
    </row>
    <row r="20" spans="1:8">
      <c r="A20" s="20" t="s">
        <v>14</v>
      </c>
      <c r="B20" s="22"/>
      <c r="C20" s="22"/>
      <c r="D20" s="22">
        <v>56</v>
      </c>
      <c r="E20" s="22" t="s">
        <v>3</v>
      </c>
      <c r="F20" s="22" t="s">
        <v>12</v>
      </c>
      <c r="G20" s="82">
        <f>Secundária!AB60</f>
        <v>119005.2808731507</v>
      </c>
      <c r="H20" s="29">
        <f>G20*Secundária!$AD$4</f>
        <v>217184.63759350003</v>
      </c>
    </row>
    <row r="21" spans="1:8">
      <c r="A21" s="20" t="s">
        <v>14</v>
      </c>
      <c r="B21" s="22"/>
      <c r="C21" s="22"/>
      <c r="D21" s="22">
        <v>59</v>
      </c>
      <c r="E21" s="22" t="s">
        <v>3</v>
      </c>
      <c r="F21" s="22" t="s">
        <v>12</v>
      </c>
      <c r="G21" s="82">
        <f>Secundária!AB63</f>
        <v>98930.028624657527</v>
      </c>
      <c r="H21" s="29">
        <f>G21*Secundária!$AD$4</f>
        <v>180547.30223999999</v>
      </c>
    </row>
    <row r="22" spans="1:8">
      <c r="A22" s="20" t="s">
        <v>14</v>
      </c>
      <c r="B22" s="22"/>
      <c r="C22" s="22"/>
      <c r="D22" s="22">
        <v>64</v>
      </c>
      <c r="E22" s="22" t="s">
        <v>3</v>
      </c>
      <c r="F22" s="22" t="s">
        <v>12</v>
      </c>
      <c r="G22" s="82">
        <f>Secundária!AB68</f>
        <v>19940.30570958904</v>
      </c>
      <c r="H22" s="29">
        <f>G22*Secundária!$AD$4</f>
        <v>36391.057919999999</v>
      </c>
    </row>
    <row r="23" spans="1:8">
      <c r="A23" s="20" t="s">
        <v>14</v>
      </c>
      <c r="B23" s="22"/>
      <c r="C23" s="22"/>
      <c r="D23" s="22">
        <v>66</v>
      </c>
      <c r="E23" s="22" t="s">
        <v>3</v>
      </c>
      <c r="F23" s="22" t="s">
        <v>12</v>
      </c>
      <c r="G23" s="82">
        <f>Secundária!AB70</f>
        <v>17679.547173698629</v>
      </c>
      <c r="H23" s="29">
        <f>G23*Secundária!$AD$4</f>
        <v>32265.173591999999</v>
      </c>
    </row>
    <row r="24" spans="1:8">
      <c r="A24" s="20" t="s">
        <v>14</v>
      </c>
      <c r="B24" s="22"/>
      <c r="C24" s="22"/>
      <c r="D24" s="22">
        <v>68</v>
      </c>
      <c r="E24" s="22" t="s">
        <v>3</v>
      </c>
      <c r="F24" s="22" t="s">
        <v>12</v>
      </c>
      <c r="G24" s="82">
        <f>Secundária!AB72</f>
        <v>15825.639452054795</v>
      </c>
      <c r="H24" s="29">
        <f>G24*Secundária!$AD$4</f>
        <v>28881.792000000001</v>
      </c>
    </row>
    <row r="25" spans="1:8">
      <c r="A25" s="20" t="s">
        <v>14</v>
      </c>
      <c r="B25" s="22"/>
      <c r="C25" s="22"/>
      <c r="D25" s="22">
        <v>73</v>
      </c>
      <c r="E25" s="22" t="s">
        <v>3</v>
      </c>
      <c r="F25" s="22" t="s">
        <v>12</v>
      </c>
      <c r="G25" s="82">
        <f>Secundária!AB77</f>
        <v>6725.8967671232876</v>
      </c>
      <c r="H25" s="29">
        <f>G25*Secundária!$AD$4</f>
        <v>12274.7616</v>
      </c>
    </row>
    <row r="26" spans="1:8">
      <c r="A26" s="20" t="s">
        <v>14</v>
      </c>
      <c r="B26" s="22"/>
      <c r="C26" s="22"/>
      <c r="D26" s="22">
        <v>77</v>
      </c>
      <c r="E26" s="22" t="s">
        <v>3</v>
      </c>
      <c r="F26" s="22" t="s">
        <v>12</v>
      </c>
      <c r="G26" s="82">
        <f>Secundária!AB81</f>
        <v>3798.1534684931507</v>
      </c>
      <c r="H26" s="29">
        <f>G26*Secundária!$AD$4</f>
        <v>6931.6300799999999</v>
      </c>
    </row>
    <row r="27" spans="1:8">
      <c r="A27" s="20" t="s">
        <v>14</v>
      </c>
      <c r="B27" s="22"/>
      <c r="C27" s="22"/>
      <c r="D27" s="22">
        <v>79</v>
      </c>
      <c r="E27" s="22" t="s">
        <v>3</v>
      </c>
      <c r="F27" s="22" t="s">
        <v>12</v>
      </c>
      <c r="G27" s="82">
        <f>Secundária!AB83</f>
        <v>2655.740120547945</v>
      </c>
      <c r="H27" s="29">
        <f>G27*Secundária!$AD$4</f>
        <v>4846.7257199999995</v>
      </c>
    </row>
    <row r="28" spans="1:8">
      <c r="A28" s="20" t="s">
        <v>14</v>
      </c>
      <c r="B28" s="22"/>
      <c r="C28" s="22"/>
      <c r="D28" s="22">
        <v>80</v>
      </c>
      <c r="E28" s="22" t="s">
        <v>3</v>
      </c>
      <c r="F28" s="22" t="s">
        <v>12</v>
      </c>
      <c r="G28" s="82">
        <f>Secundária!AB84</f>
        <v>2571.6664109589042</v>
      </c>
      <c r="H28" s="29">
        <f>G28*Secundária!$AD$4</f>
        <v>4693.2911999999997</v>
      </c>
    </row>
    <row r="29" spans="1:8">
      <c r="A29" s="20" t="s">
        <v>14</v>
      </c>
      <c r="B29" s="22"/>
      <c r="C29" s="22"/>
      <c r="D29" s="22">
        <v>89</v>
      </c>
      <c r="E29" s="22" t="s">
        <v>3</v>
      </c>
      <c r="F29" s="22" t="s">
        <v>12</v>
      </c>
      <c r="G29" s="82">
        <f>Secundária!AB93</f>
        <v>290.1367232876712</v>
      </c>
      <c r="H29" s="29">
        <f>G29*Secundária!$AD$4</f>
        <v>529.49951999999996</v>
      </c>
    </row>
    <row r="30" spans="1:8">
      <c r="A30" s="20" t="s">
        <v>14</v>
      </c>
      <c r="B30" s="22"/>
      <c r="C30" s="22"/>
      <c r="D30" s="22">
        <v>52</v>
      </c>
      <c r="E30" s="22" t="s">
        <v>6</v>
      </c>
      <c r="F30" s="22" t="s">
        <v>12</v>
      </c>
      <c r="G30" s="82">
        <f>Secundária!AB56</f>
        <v>303676.72984109586</v>
      </c>
      <c r="H30" s="29">
        <f>G30*Secundária!$AD$4</f>
        <v>554210.03195999993</v>
      </c>
    </row>
    <row r="31" spans="1:8">
      <c r="A31" s="20" t="s">
        <v>14</v>
      </c>
      <c r="B31" s="22"/>
      <c r="C31" s="22"/>
      <c r="D31" s="22">
        <v>58</v>
      </c>
      <c r="E31" s="22" t="s">
        <v>6</v>
      </c>
      <c r="F31" s="22" t="s">
        <v>12</v>
      </c>
      <c r="G31" s="82">
        <f>Secundária!AB62</f>
        <v>104372.07039123288</v>
      </c>
      <c r="H31" s="29">
        <f>G31*Secundária!$AD$4</f>
        <v>190479.028464</v>
      </c>
    </row>
    <row r="32" spans="1:8">
      <c r="A32" s="20" t="s">
        <v>14</v>
      </c>
      <c r="B32" s="22"/>
      <c r="C32" s="22"/>
      <c r="D32" s="22">
        <v>62</v>
      </c>
      <c r="E32" s="22" t="s">
        <v>6</v>
      </c>
      <c r="F32" s="22" t="s">
        <v>12</v>
      </c>
      <c r="G32" s="82">
        <f>Secundária!AB66</f>
        <v>27328.538454109592</v>
      </c>
      <c r="H32" s="29">
        <f>G32*Secundária!$AD$4</f>
        <v>49874.582678750005</v>
      </c>
    </row>
    <row r="33" spans="1:8">
      <c r="A33" s="20" t="s">
        <v>14</v>
      </c>
      <c r="B33" s="22"/>
      <c r="C33" s="22"/>
      <c r="D33" s="22">
        <v>70</v>
      </c>
      <c r="E33" s="22" t="s">
        <v>6</v>
      </c>
      <c r="F33" s="22" t="s">
        <v>12</v>
      </c>
      <c r="G33" s="82">
        <f>Secundária!AB74</f>
        <v>9347.0183013698643</v>
      </c>
      <c r="H33" s="29">
        <f>G33*Secundária!$AD$4</f>
        <v>17058.308400000002</v>
      </c>
    </row>
    <row r="34" spans="1:8">
      <c r="A34" s="20" t="s">
        <v>14</v>
      </c>
      <c r="B34" s="22"/>
      <c r="C34" s="22"/>
      <c r="D34" s="22">
        <v>71</v>
      </c>
      <c r="E34" s="22" t="s">
        <v>6</v>
      </c>
      <c r="F34" s="22" t="s">
        <v>12</v>
      </c>
      <c r="G34" s="82">
        <f>Secundária!AB75</f>
        <v>7596.3069369863015</v>
      </c>
      <c r="H34" s="29">
        <f>G34*Secundária!$AD$4</f>
        <v>13863.26016</v>
      </c>
    </row>
    <row r="35" spans="1:8">
      <c r="A35" s="20" t="s">
        <v>14</v>
      </c>
      <c r="B35" s="22"/>
      <c r="C35" s="22"/>
      <c r="D35" s="22">
        <v>75</v>
      </c>
      <c r="E35" s="22" t="s">
        <v>6</v>
      </c>
      <c r="F35" s="22" t="s">
        <v>12</v>
      </c>
      <c r="G35" s="82">
        <f>Secundária!AB79</f>
        <v>3857.4996164383565</v>
      </c>
      <c r="H35" s="29">
        <f>G35*Secundária!$AD$4</f>
        <v>7039.9368000000004</v>
      </c>
    </row>
    <row r="36" spans="1:8">
      <c r="A36" s="20" t="s">
        <v>14</v>
      </c>
      <c r="B36" s="22"/>
      <c r="C36" s="22"/>
      <c r="D36" s="22">
        <v>81</v>
      </c>
      <c r="E36" s="22" t="s">
        <v>6</v>
      </c>
      <c r="F36" s="22" t="s">
        <v>12</v>
      </c>
      <c r="G36" s="82">
        <f>Secundária!AB85</f>
        <v>2306.2572493150687</v>
      </c>
      <c r="H36" s="29">
        <f>G36*Secundária!$AD$4</f>
        <v>4208.9194800000005</v>
      </c>
    </row>
    <row r="37" spans="1:8">
      <c r="A37" s="20" t="s">
        <v>14</v>
      </c>
      <c r="B37" s="22"/>
      <c r="C37" s="22"/>
      <c r="D37" s="22">
        <v>91</v>
      </c>
      <c r="E37" s="22" t="s">
        <v>6</v>
      </c>
      <c r="F37" s="22" t="s">
        <v>12</v>
      </c>
      <c r="G37" s="82">
        <f>Secundária!AB95</f>
        <v>20.949739726027399</v>
      </c>
      <c r="H37" s="29">
        <f>G37*Secundária!$AD$4</f>
        <v>38.233275000000006</v>
      </c>
    </row>
    <row r="38" spans="1:8">
      <c r="A38" s="20" t="s">
        <v>14</v>
      </c>
      <c r="B38" s="22"/>
      <c r="C38" s="22"/>
      <c r="D38" s="22">
        <v>53</v>
      </c>
      <c r="E38" s="22" t="s">
        <v>7</v>
      </c>
      <c r="F38" s="22" t="s">
        <v>12</v>
      </c>
      <c r="G38" s="82">
        <f>Secundária!AB57</f>
        <v>10379.559452054795</v>
      </c>
      <c r="H38" s="29">
        <f>G38*Secundária!$AD$4</f>
        <v>18942.696</v>
      </c>
    </row>
    <row r="39" spans="1:8">
      <c r="A39" s="20" t="s">
        <v>14</v>
      </c>
      <c r="B39" s="22"/>
      <c r="C39" s="22"/>
      <c r="D39" s="22">
        <v>60</v>
      </c>
      <c r="E39" s="22" t="s">
        <v>7</v>
      </c>
      <c r="F39" s="22" t="s">
        <v>12</v>
      </c>
      <c r="G39" s="82">
        <f>Secundária!AB64</f>
        <v>55112.789391780825</v>
      </c>
      <c r="H39" s="29">
        <f>G39*Secundária!$AD$4</f>
        <v>100580.84064000001</v>
      </c>
    </row>
    <row r="40" spans="1:8">
      <c r="A40" s="20" t="s">
        <v>14</v>
      </c>
      <c r="B40" s="22"/>
      <c r="C40" s="22"/>
      <c r="D40" s="22">
        <v>67</v>
      </c>
      <c r="E40" s="22" t="s">
        <v>7</v>
      </c>
      <c r="F40" s="22" t="s">
        <v>12</v>
      </c>
      <c r="G40" s="82">
        <f>Secundária!AB71</f>
        <v>17091.690608219178</v>
      </c>
      <c r="H40" s="29">
        <f>G40*Secundária!$AD$4</f>
        <v>31192.335360000001</v>
      </c>
    </row>
    <row r="41" spans="1:8">
      <c r="A41" s="20" t="s">
        <v>14</v>
      </c>
      <c r="B41" s="22"/>
      <c r="C41" s="22"/>
      <c r="D41" s="22">
        <v>69</v>
      </c>
      <c r="E41" s="22" t="s">
        <v>7</v>
      </c>
      <c r="F41" s="22" t="s">
        <v>12</v>
      </c>
      <c r="G41" s="82">
        <f>Secundária!AB73</f>
        <v>9495.3836712328775</v>
      </c>
      <c r="H41" s="29">
        <f>G41*Secundária!$AD$4</f>
        <v>17329.075199999999</v>
      </c>
    </row>
    <row r="42" spans="1:8">
      <c r="A42" s="20" t="s">
        <v>14</v>
      </c>
      <c r="B42" s="22"/>
      <c r="C42" s="22"/>
      <c r="D42" s="22">
        <v>83</v>
      </c>
      <c r="E42" s="22" t="s">
        <v>7</v>
      </c>
      <c r="F42" s="22" t="s">
        <v>12</v>
      </c>
      <c r="G42" s="82">
        <f>Secundária!AB87</f>
        <v>2011.1750136986302</v>
      </c>
      <c r="H42" s="29">
        <f>G42*Secundária!$AD$4</f>
        <v>3670.3944000000001</v>
      </c>
    </row>
    <row r="43" spans="1:8">
      <c r="A43" s="20" t="s">
        <v>14</v>
      </c>
      <c r="B43" s="22"/>
      <c r="C43" s="22"/>
      <c r="D43" s="22">
        <v>85</v>
      </c>
      <c r="E43" s="22" t="s">
        <v>7</v>
      </c>
      <c r="F43" s="22" t="s">
        <v>12</v>
      </c>
      <c r="G43" s="82">
        <f>Secundária!AB89</f>
        <v>827.54906301369863</v>
      </c>
      <c r="H43" s="29">
        <f>G43*Secundária!$AD$4</f>
        <v>1510.2770399999999</v>
      </c>
    </row>
    <row r="44" spans="1:8">
      <c r="A44" s="20" t="s">
        <v>14</v>
      </c>
      <c r="B44" s="22"/>
      <c r="C44" s="22"/>
      <c r="D44" s="22">
        <v>86</v>
      </c>
      <c r="E44" s="22" t="s">
        <v>7</v>
      </c>
      <c r="F44" s="22" t="s">
        <v>12</v>
      </c>
      <c r="G44" s="82">
        <f>Secundária!AB90</f>
        <v>791.28197260273976</v>
      </c>
      <c r="H44" s="29">
        <f>G44*Secundária!$AD$4</f>
        <v>1444.0896</v>
      </c>
    </row>
    <row r="45" spans="1:8">
      <c r="A45" s="20" t="s">
        <v>14</v>
      </c>
      <c r="B45" s="22"/>
      <c r="C45" s="22"/>
      <c r="D45" s="22">
        <v>88</v>
      </c>
      <c r="E45" s="22" t="s">
        <v>7</v>
      </c>
      <c r="F45" s="22" t="s">
        <v>12</v>
      </c>
      <c r="G45" s="82">
        <f>Secundária!AB92</f>
        <v>405.5320109589041</v>
      </c>
      <c r="H45" s="29">
        <f>G45*Secundária!$AD$4</f>
        <v>740.09591999999998</v>
      </c>
    </row>
    <row r="46" spans="1:8">
      <c r="A46" s="20" t="s">
        <v>14</v>
      </c>
      <c r="B46" s="22"/>
      <c r="C46" s="22"/>
      <c r="D46" s="22">
        <v>90</v>
      </c>
      <c r="E46" s="22" t="s">
        <v>7</v>
      </c>
      <c r="F46" s="22" t="s">
        <v>12</v>
      </c>
      <c r="G46" s="82">
        <f>Secundária!AB94</f>
        <v>178.03844383561645</v>
      </c>
      <c r="H46" s="29">
        <f>G46*Secundária!$AD$4</f>
        <v>324.92016000000001</v>
      </c>
    </row>
    <row r="47" spans="1:8">
      <c r="A47" s="20" t="s">
        <v>14</v>
      </c>
      <c r="B47" s="22"/>
      <c r="C47" s="22"/>
      <c r="D47" s="22">
        <v>54</v>
      </c>
      <c r="E47" s="22" t="s">
        <v>1</v>
      </c>
      <c r="F47" s="22" t="s">
        <v>12</v>
      </c>
      <c r="G47" s="82">
        <f>Secundária!AB58</f>
        <v>9804.839178082193</v>
      </c>
      <c r="H47" s="29">
        <f>G47*Secundária!$AD$4</f>
        <v>17893.8315</v>
      </c>
    </row>
    <row r="48" spans="1:8">
      <c r="A48" s="20" t="s">
        <v>14</v>
      </c>
      <c r="B48" s="22"/>
      <c r="C48" s="22"/>
      <c r="D48" s="22">
        <v>61</v>
      </c>
      <c r="E48" s="22" t="s">
        <v>1</v>
      </c>
      <c r="F48" s="22" t="s">
        <v>12</v>
      </c>
      <c r="G48" s="82">
        <f>Secundária!AB65</f>
        <v>34529.567079452056</v>
      </c>
      <c r="H48" s="29">
        <f>G48*Secundária!$AD$4</f>
        <v>63016.459920000001</v>
      </c>
    </row>
    <row r="49" spans="1:8">
      <c r="A49" s="20" t="s">
        <v>14</v>
      </c>
      <c r="B49" s="22"/>
      <c r="C49" s="22"/>
      <c r="D49" s="22">
        <v>65</v>
      </c>
      <c r="E49" s="22" t="s">
        <v>1</v>
      </c>
      <c r="F49" s="22" t="s">
        <v>12</v>
      </c>
      <c r="G49" s="82">
        <f>Secundária!AB69</f>
        <v>17882.972580821919</v>
      </c>
      <c r="H49" s="29">
        <f>G49*Secundária!$AD$4</f>
        <v>32636.42496</v>
      </c>
    </row>
    <row r="50" spans="1:8">
      <c r="A50" s="20" t="s">
        <v>14</v>
      </c>
      <c r="B50" s="22"/>
      <c r="C50" s="22"/>
      <c r="D50" s="22">
        <v>76</v>
      </c>
      <c r="E50" s="22" t="s">
        <v>1</v>
      </c>
      <c r="F50" s="22" t="s">
        <v>12</v>
      </c>
      <c r="G50" s="82">
        <f>Secundária!AB80</f>
        <v>3798.1534684931507</v>
      </c>
      <c r="H50" s="29">
        <f>G50*Secundária!$AD$4</f>
        <v>6931.6300799999999</v>
      </c>
    </row>
    <row r="51" spans="1:8">
      <c r="A51" s="20" t="s">
        <v>14</v>
      </c>
      <c r="B51" s="22"/>
      <c r="C51" s="22"/>
      <c r="D51" s="22">
        <v>78</v>
      </c>
      <c r="E51" s="22" t="s">
        <v>1</v>
      </c>
      <c r="F51" s="22" t="s">
        <v>12</v>
      </c>
      <c r="G51" s="82">
        <f>Secundária!AB82</f>
        <v>2764.5413917808219</v>
      </c>
      <c r="H51" s="29">
        <f>G51*Secundária!$AD$4</f>
        <v>5045.2880399999995</v>
      </c>
    </row>
    <row r="52" spans="1:8">
      <c r="A52" s="20" t="s">
        <v>14</v>
      </c>
      <c r="B52" s="22"/>
      <c r="C52" s="22"/>
      <c r="D52" s="22">
        <v>82</v>
      </c>
      <c r="E52" s="22" t="s">
        <v>1</v>
      </c>
      <c r="F52" s="22" t="s">
        <v>12</v>
      </c>
      <c r="G52" s="82">
        <f>Secundária!AB86</f>
        <v>2011.1750136986302</v>
      </c>
      <c r="H52" s="29">
        <f>G52*Secundária!$AD$4</f>
        <v>3670.3944000000001</v>
      </c>
    </row>
    <row r="53" spans="1:8">
      <c r="A53" s="20" t="s">
        <v>14</v>
      </c>
      <c r="B53" s="22"/>
      <c r="C53" s="22"/>
      <c r="D53" s="22">
        <v>84</v>
      </c>
      <c r="E53" s="22" t="s">
        <v>1</v>
      </c>
      <c r="F53" s="22" t="s">
        <v>12</v>
      </c>
      <c r="G53" s="82">
        <f>Secundária!AB88</f>
        <v>1780.3844383561641</v>
      </c>
      <c r="H53" s="29">
        <f>G53*Secundária!$AD$4</f>
        <v>3249.2015999999994</v>
      </c>
    </row>
    <row r="54" spans="1:8">
      <c r="A54" s="20" t="s">
        <v>14</v>
      </c>
      <c r="B54" s="22"/>
      <c r="C54" s="22"/>
      <c r="D54" s="22">
        <v>87</v>
      </c>
      <c r="E54" s="22" t="s">
        <v>1</v>
      </c>
      <c r="F54" s="22" t="s">
        <v>12</v>
      </c>
      <c r="G54" s="82">
        <f>Secundária!AB91</f>
        <v>425.80861150684933</v>
      </c>
      <c r="H54" s="29">
        <f>G54*Secundária!$AD$4</f>
        <v>777.10071600000003</v>
      </c>
    </row>
    <row r="55" spans="1:8">
      <c r="A55" s="20" t="s">
        <v>14</v>
      </c>
      <c r="B55" s="22"/>
      <c r="C55" s="22"/>
      <c r="D55" s="22">
        <v>57</v>
      </c>
      <c r="E55" s="22" t="s">
        <v>5</v>
      </c>
      <c r="F55" s="22" t="s">
        <v>12</v>
      </c>
      <c r="G55" s="82">
        <f>Secundária!AB61</f>
        <v>116793.2191561644</v>
      </c>
      <c r="H55" s="29">
        <f>G55*Secundária!$AD$4</f>
        <v>213147.62496000002</v>
      </c>
    </row>
    <row r="56" spans="1:8">
      <c r="A56" s="20" t="s">
        <v>14</v>
      </c>
      <c r="B56" s="22"/>
      <c r="C56" s="22"/>
      <c r="D56" s="22">
        <v>63</v>
      </c>
      <c r="E56" s="22" t="s">
        <v>5</v>
      </c>
      <c r="F56" s="22" t="s">
        <v>12</v>
      </c>
      <c r="G56" s="82">
        <f>Secundária!AB67</f>
        <v>24727.561643835619</v>
      </c>
      <c r="H56" s="29">
        <f>G56*Secundária!$AD$4</f>
        <v>45127.8</v>
      </c>
    </row>
    <row r="57" spans="1:8">
      <c r="A57" s="20" t="s">
        <v>14</v>
      </c>
      <c r="B57" s="22"/>
      <c r="C57" s="22"/>
      <c r="D57" s="22">
        <v>55</v>
      </c>
      <c r="E57" s="22" t="s">
        <v>4</v>
      </c>
      <c r="F57" s="22" t="s">
        <v>12</v>
      </c>
      <c r="G57" s="82">
        <f>Secundária!AB59</f>
        <v>136788.91460383561</v>
      </c>
      <c r="H57" s="29">
        <f>G57*Secundária!$AD$4</f>
        <v>249639.76915199999</v>
      </c>
    </row>
    <row r="58" spans="1:8">
      <c r="A58" s="20" t="s">
        <v>14</v>
      </c>
      <c r="B58" s="22"/>
      <c r="C58" s="22"/>
      <c r="D58" s="22">
        <v>72</v>
      </c>
      <c r="E58" s="22" t="s">
        <v>4</v>
      </c>
      <c r="F58" s="22" t="s">
        <v>12</v>
      </c>
      <c r="G58" s="82">
        <f>Secundária!AB76</f>
        <v>7279.7941479452065</v>
      </c>
      <c r="H58" s="29">
        <f>G58*Secundária!$AD$4</f>
        <v>13285.624320000001</v>
      </c>
    </row>
    <row r="59" spans="1:8">
      <c r="A59" s="20" t="s">
        <v>14</v>
      </c>
      <c r="B59" s="22" t="s">
        <v>43</v>
      </c>
      <c r="C59" s="21">
        <f>SUM(H5:H59)</f>
        <v>4086121.7319712494</v>
      </c>
      <c r="D59" s="22">
        <v>74</v>
      </c>
      <c r="E59" s="22" t="s">
        <v>4</v>
      </c>
      <c r="F59" s="22" t="s">
        <v>12</v>
      </c>
      <c r="G59" s="82">
        <f>Secundária!AB78</f>
        <v>4038.8350684931515</v>
      </c>
      <c r="H59" s="29">
        <f>G59*Secundária!$AD$4</f>
        <v>7370.8740000000016</v>
      </c>
    </row>
    <row r="60" spans="1:8">
      <c r="A60" s="20" t="s">
        <v>15</v>
      </c>
      <c r="B60" s="22"/>
      <c r="C60" s="22"/>
      <c r="D60" s="22">
        <v>17</v>
      </c>
      <c r="E60" s="22" t="s">
        <v>1</v>
      </c>
      <c r="F60" s="22" t="s">
        <v>10</v>
      </c>
      <c r="G60" s="82">
        <f>Secundária!AB21</f>
        <v>0</v>
      </c>
      <c r="H60" s="29">
        <f>G60*Secundária!$AD$4</f>
        <v>0</v>
      </c>
    </row>
    <row r="61" spans="1:8">
      <c r="A61" s="20" t="s">
        <v>15</v>
      </c>
      <c r="B61" s="22"/>
      <c r="C61" s="22"/>
      <c r="D61" s="22">
        <v>15</v>
      </c>
      <c r="E61" s="22" t="s">
        <v>2</v>
      </c>
      <c r="F61" s="22" t="s">
        <v>10</v>
      </c>
      <c r="G61" s="82">
        <f>Secundária!AB19</f>
        <v>396.94027397260277</v>
      </c>
      <c r="H61" s="29">
        <f>G61*Secundária!$AD$4</f>
        <v>724.41600000000005</v>
      </c>
    </row>
    <row r="62" spans="1:8">
      <c r="A62" s="20" t="s">
        <v>15</v>
      </c>
      <c r="B62" s="22"/>
      <c r="C62" s="22"/>
      <c r="D62" s="22">
        <v>16</v>
      </c>
      <c r="E62" s="22" t="s">
        <v>2</v>
      </c>
      <c r="F62" s="22" t="s">
        <v>10</v>
      </c>
      <c r="G62" s="82">
        <f>Secundária!AB20</f>
        <v>680.46904109589036</v>
      </c>
      <c r="H62" s="29">
        <f>G62*Secundária!$AD$4</f>
        <v>1241.8559999999998</v>
      </c>
    </row>
    <row r="63" spans="1:8">
      <c r="A63" s="20" t="s">
        <v>15</v>
      </c>
      <c r="B63" s="22"/>
      <c r="C63" s="22"/>
      <c r="D63" s="22">
        <v>18</v>
      </c>
      <c r="E63" s="22" t="s">
        <v>2</v>
      </c>
      <c r="F63" s="22" t="s">
        <v>10</v>
      </c>
      <c r="G63" s="82">
        <f>Secundária!AB22</f>
        <v>708.82191780821927</v>
      </c>
      <c r="H63" s="29">
        <f>G63*Secundária!$AD$4</f>
        <v>1293.6000000000001</v>
      </c>
    </row>
    <row r="64" spans="1:8">
      <c r="A64" s="20" t="s">
        <v>15</v>
      </c>
      <c r="B64" s="22"/>
      <c r="C64" s="22"/>
      <c r="D64" s="22">
        <v>94</v>
      </c>
      <c r="E64" s="22" t="s">
        <v>3</v>
      </c>
      <c r="F64" s="22" t="s">
        <v>12</v>
      </c>
      <c r="G64" s="82">
        <f>Secundária!AB98</f>
        <v>0</v>
      </c>
      <c r="H64" s="29">
        <f>G64*Secundária!$AD$4</f>
        <v>0</v>
      </c>
    </row>
    <row r="65" spans="1:8">
      <c r="A65" s="20" t="s">
        <v>15</v>
      </c>
      <c r="B65" s="22"/>
      <c r="C65" s="22"/>
      <c r="D65" s="22">
        <v>95</v>
      </c>
      <c r="E65" s="22" t="s">
        <v>3</v>
      </c>
      <c r="F65" s="22" t="s">
        <v>12</v>
      </c>
      <c r="G65" s="82">
        <f>Secundária!AB99</f>
        <v>0</v>
      </c>
      <c r="H65" s="29">
        <f>G65*Secundária!$AD$4</f>
        <v>0</v>
      </c>
    </row>
    <row r="66" spans="1:8">
      <c r="A66" s="20" t="s">
        <v>15</v>
      </c>
      <c r="B66" s="22"/>
      <c r="C66" s="22"/>
      <c r="D66" s="22">
        <v>92</v>
      </c>
      <c r="E66" s="22" t="s">
        <v>6</v>
      </c>
      <c r="F66" s="22" t="s">
        <v>12</v>
      </c>
      <c r="G66" s="82">
        <f>Secundária!AB96</f>
        <v>0</v>
      </c>
      <c r="H66" s="29">
        <f>G66*Secundária!$AD$4</f>
        <v>0</v>
      </c>
    </row>
    <row r="67" spans="1:8">
      <c r="A67" s="20" t="s">
        <v>15</v>
      </c>
      <c r="B67" s="22"/>
      <c r="C67" s="22"/>
      <c r="D67" s="22">
        <v>93</v>
      </c>
      <c r="E67" s="22" t="s">
        <v>7</v>
      </c>
      <c r="F67" s="22" t="s">
        <v>12</v>
      </c>
      <c r="G67" s="82">
        <f>Secundária!AB97</f>
        <v>1799.8776986301368</v>
      </c>
      <c r="H67" s="29">
        <f>G67*Secundária!$AD$4</f>
        <v>3284.7767999999996</v>
      </c>
    </row>
    <row r="68" spans="1:8" s="4" customFormat="1">
      <c r="A68" s="20" t="s">
        <v>15</v>
      </c>
      <c r="B68" s="22"/>
      <c r="C68" s="22"/>
      <c r="D68" s="22">
        <v>96</v>
      </c>
      <c r="E68" s="22" t="s">
        <v>7</v>
      </c>
      <c r="F68" s="22" t="s">
        <v>12</v>
      </c>
      <c r="G68" s="82">
        <f>Secundária!AB100</f>
        <v>0</v>
      </c>
      <c r="H68" s="29">
        <f>G68*Secundária!$AD$4</f>
        <v>0</v>
      </c>
    </row>
    <row r="69" spans="1:8">
      <c r="A69" s="20" t="s">
        <v>15</v>
      </c>
      <c r="B69" s="22"/>
      <c r="C69" s="22"/>
      <c r="D69" s="22">
        <v>97</v>
      </c>
      <c r="E69" s="22" t="s">
        <v>4</v>
      </c>
      <c r="F69" s="22" t="s">
        <v>12</v>
      </c>
      <c r="G69" s="82">
        <f>Secundária!AB101</f>
        <v>0</v>
      </c>
      <c r="H69" s="29">
        <f>G69*Secundária!$AD$4</f>
        <v>0</v>
      </c>
    </row>
    <row r="70" spans="1:8">
      <c r="A70" s="20" t="s">
        <v>15</v>
      </c>
      <c r="B70" s="22" t="s">
        <v>44</v>
      </c>
      <c r="C70" s="21">
        <f>SUM(H60:H70)</f>
        <v>6544.6487999999999</v>
      </c>
      <c r="D70" s="22">
        <v>98</v>
      </c>
      <c r="E70" s="22" t="s">
        <v>4</v>
      </c>
      <c r="F70" s="22" t="s">
        <v>12</v>
      </c>
      <c r="G70" s="82">
        <f>Secundária!AB102</f>
        <v>0</v>
      </c>
      <c r="H70" s="29">
        <f>G70*Secundária!$AD$4</f>
        <v>0</v>
      </c>
    </row>
    <row r="71" spans="1:8">
      <c r="A71" s="83" t="s">
        <v>19</v>
      </c>
      <c r="B71" s="84"/>
      <c r="C71" s="84"/>
      <c r="D71" s="84">
        <v>99</v>
      </c>
      <c r="E71" s="84" t="s">
        <v>3</v>
      </c>
      <c r="F71" s="84" t="s">
        <v>12</v>
      </c>
      <c r="G71" s="85">
        <f>Secundária!AB103</f>
        <v>0</v>
      </c>
      <c r="H71" s="86">
        <f>G71*Secundária!$AD$4</f>
        <v>0</v>
      </c>
    </row>
    <row r="72" spans="1:8">
      <c r="A72" s="20" t="s">
        <v>19</v>
      </c>
      <c r="B72" s="22"/>
      <c r="C72" s="22"/>
      <c r="D72" s="22">
        <v>103</v>
      </c>
      <c r="E72" s="22" t="s">
        <v>3</v>
      </c>
      <c r="F72" s="22" t="s">
        <v>12</v>
      </c>
      <c r="G72" s="82">
        <f>Secundária!AB107</f>
        <v>294211.85753424658</v>
      </c>
      <c r="H72" s="29">
        <f>G72*Secundária!$AD$4</f>
        <v>536936.64</v>
      </c>
    </row>
    <row r="73" spans="1:8">
      <c r="A73" s="20" t="s">
        <v>19</v>
      </c>
      <c r="B73" s="22"/>
      <c r="C73" s="22"/>
      <c r="D73" s="22">
        <v>108</v>
      </c>
      <c r="E73" s="22" t="s">
        <v>3</v>
      </c>
      <c r="F73" s="22" t="s">
        <v>12</v>
      </c>
      <c r="G73" s="82">
        <f>Secundária!AB112</f>
        <v>16247.572273972606</v>
      </c>
      <c r="H73" s="29">
        <f>G73*Secundária!$AD$4</f>
        <v>29651.819400000004</v>
      </c>
    </row>
    <row r="74" spans="1:8">
      <c r="A74" s="20" t="s">
        <v>19</v>
      </c>
      <c r="B74" s="22"/>
      <c r="C74" s="22"/>
      <c r="D74" s="22">
        <v>112</v>
      </c>
      <c r="E74" s="22" t="s">
        <v>3</v>
      </c>
      <c r="F74" s="22" t="s">
        <v>12</v>
      </c>
      <c r="G74" s="82">
        <f>Secundária!AB116</f>
        <v>3261.3106849315068</v>
      </c>
      <c r="H74" s="29">
        <f>G74*Secundária!$AD$4</f>
        <v>5951.8919999999998</v>
      </c>
    </row>
    <row r="75" spans="1:8">
      <c r="A75" s="20" t="s">
        <v>19</v>
      </c>
      <c r="B75" s="22"/>
      <c r="C75" s="22"/>
      <c r="D75" s="22">
        <v>113</v>
      </c>
      <c r="E75" s="22" t="s">
        <v>3</v>
      </c>
      <c r="F75" s="22" t="s">
        <v>12</v>
      </c>
      <c r="G75" s="82">
        <f>Secundária!AB117</f>
        <v>1942.908493150685</v>
      </c>
      <c r="H75" s="29">
        <f>G75*Secundária!$AD$4</f>
        <v>3545.808</v>
      </c>
    </row>
    <row r="76" spans="1:8">
      <c r="A76" s="20" t="s">
        <v>19</v>
      </c>
      <c r="B76" s="22"/>
      <c r="C76" s="22"/>
      <c r="D76" s="22">
        <v>100</v>
      </c>
      <c r="E76" s="22" t="s">
        <v>6</v>
      </c>
      <c r="F76" s="22" t="s">
        <v>12</v>
      </c>
      <c r="G76" s="82">
        <f>Secundária!AB104</f>
        <v>0</v>
      </c>
      <c r="H76" s="29">
        <f>G76*Secundária!$AD$4</f>
        <v>0</v>
      </c>
    </row>
    <row r="77" spans="1:8">
      <c r="A77" s="20" t="s">
        <v>19</v>
      </c>
      <c r="B77" s="22"/>
      <c r="C77" s="22"/>
      <c r="D77" s="22">
        <v>101</v>
      </c>
      <c r="E77" s="22" t="s">
        <v>6</v>
      </c>
      <c r="F77" s="22" t="s">
        <v>12</v>
      </c>
      <c r="G77" s="82">
        <f>Secundária!AB105</f>
        <v>0</v>
      </c>
      <c r="H77" s="29">
        <f>G77*Secundária!$AD$4</f>
        <v>0</v>
      </c>
    </row>
    <row r="78" spans="1:8">
      <c r="A78" s="20" t="s">
        <v>19</v>
      </c>
      <c r="B78" s="22"/>
      <c r="C78" s="22"/>
      <c r="D78" s="22">
        <v>102</v>
      </c>
      <c r="E78" s="22" t="s">
        <v>6</v>
      </c>
      <c r="F78" s="22" t="s">
        <v>12</v>
      </c>
      <c r="G78" s="82">
        <f>Secundária!AB106</f>
        <v>389622.54246575345</v>
      </c>
      <c r="H78" s="29">
        <f>G78*Secundária!$AD$4</f>
        <v>711061.14</v>
      </c>
    </row>
    <row r="79" spans="1:8">
      <c r="A79" s="20" t="s">
        <v>19</v>
      </c>
      <c r="B79" s="22"/>
      <c r="C79" s="22"/>
      <c r="D79" s="22">
        <v>104</v>
      </c>
      <c r="E79" s="22" t="s">
        <v>6</v>
      </c>
      <c r="F79" s="22" t="s">
        <v>12</v>
      </c>
      <c r="G79" s="82">
        <f>Secundária!AB108</f>
        <v>264877.4087671233</v>
      </c>
      <c r="H79" s="29">
        <f>G79*Secundária!$AD$4</f>
        <v>483401.27100000001</v>
      </c>
    </row>
    <row r="80" spans="1:8">
      <c r="A80" s="20" t="s">
        <v>19</v>
      </c>
      <c r="B80" s="22"/>
      <c r="C80" s="22"/>
      <c r="D80" s="22">
        <v>105</v>
      </c>
      <c r="E80" s="22" t="s">
        <v>6</v>
      </c>
      <c r="F80" s="22" t="s">
        <v>12</v>
      </c>
      <c r="G80" s="82">
        <f>Secundária!AB109</f>
        <v>51695.243835616442</v>
      </c>
      <c r="H80" s="29">
        <f>G80*Secundária!$AD$4</f>
        <v>94343.82</v>
      </c>
    </row>
    <row r="81" spans="1:8">
      <c r="A81" s="20" t="s">
        <v>19</v>
      </c>
      <c r="B81" s="22"/>
      <c r="C81" s="22"/>
      <c r="D81" s="22">
        <v>106</v>
      </c>
      <c r="E81" s="22" t="s">
        <v>6</v>
      </c>
      <c r="F81" s="22" t="s">
        <v>12</v>
      </c>
      <c r="G81" s="82">
        <f>Secundária!AB110</f>
        <v>37470.377687214612</v>
      </c>
      <c r="H81" s="29">
        <f>G81*Secundária!$AD$4</f>
        <v>68383.439279166661</v>
      </c>
    </row>
    <row r="82" spans="1:8">
      <c r="A82" s="20" t="s">
        <v>19</v>
      </c>
      <c r="B82" s="22"/>
      <c r="C82" s="22"/>
      <c r="D82" s="22">
        <v>107</v>
      </c>
      <c r="E82" s="22" t="s">
        <v>6</v>
      </c>
      <c r="F82" s="22" t="s">
        <v>12</v>
      </c>
      <c r="G82" s="82">
        <f>Secundária!AB111</f>
        <v>34694.794520547948</v>
      </c>
      <c r="H82" s="29">
        <f>G82*Secundária!$AD$4</f>
        <v>63318.000000000007</v>
      </c>
    </row>
    <row r="83" spans="1:8">
      <c r="A83" s="20" t="s">
        <v>19</v>
      </c>
      <c r="B83" s="22"/>
      <c r="C83" s="22"/>
      <c r="D83" s="22">
        <v>109</v>
      </c>
      <c r="E83" s="22" t="s">
        <v>6</v>
      </c>
      <c r="F83" s="22" t="s">
        <v>12</v>
      </c>
      <c r="G83" s="82">
        <f>Secundária!AB113</f>
        <v>16237.16383561644</v>
      </c>
      <c r="H83" s="29">
        <f>G83*Secundária!$AD$4</f>
        <v>29632.824000000004</v>
      </c>
    </row>
    <row r="84" spans="1:8">
      <c r="A84" s="20" t="s">
        <v>19</v>
      </c>
      <c r="B84" s="22"/>
      <c r="C84" s="22"/>
      <c r="D84" s="22">
        <v>111</v>
      </c>
      <c r="E84" s="22" t="s">
        <v>6</v>
      </c>
      <c r="F84" s="22" t="s">
        <v>12</v>
      </c>
      <c r="G84" s="82">
        <f>Secundária!AB115</f>
        <v>3289.066125570776</v>
      </c>
      <c r="H84" s="29">
        <f>G84*Secundária!$AD$4</f>
        <v>6002.5456791666656</v>
      </c>
    </row>
    <row r="85" spans="1:8">
      <c r="A85" s="20" t="s">
        <v>19</v>
      </c>
      <c r="B85" s="22"/>
      <c r="C85" s="22"/>
      <c r="D85" s="22">
        <v>110</v>
      </c>
      <c r="E85" s="22" t="s">
        <v>7</v>
      </c>
      <c r="F85" s="22" t="s">
        <v>12</v>
      </c>
      <c r="G85" s="82">
        <f>Secundária!AB114</f>
        <v>5620.5567123287674</v>
      </c>
      <c r="H85" s="29">
        <f>G85*Secundária!$AD$4</f>
        <v>10257.516</v>
      </c>
    </row>
    <row r="86" spans="1:8">
      <c r="A86" s="20" t="s">
        <v>19</v>
      </c>
      <c r="B86" s="22" t="s">
        <v>45</v>
      </c>
      <c r="C86" s="21">
        <f>SUM(H71:H86)</f>
        <v>2042642.4153583334</v>
      </c>
      <c r="D86" s="22">
        <v>114</v>
      </c>
      <c r="E86" s="22" t="s">
        <v>4</v>
      </c>
      <c r="F86" s="22" t="s">
        <v>12</v>
      </c>
      <c r="G86" s="82">
        <f>Secundária!AB118</f>
        <v>85.31506849315069</v>
      </c>
      <c r="H86" s="29">
        <f>G86*Secundária!$AD$4</f>
        <v>155.70000000000002</v>
      </c>
    </row>
    <row r="87" spans="1:8">
      <c r="A87" s="20" t="s">
        <v>16</v>
      </c>
      <c r="B87" s="22"/>
      <c r="C87" s="22"/>
      <c r="D87" s="22">
        <v>19</v>
      </c>
      <c r="E87" s="22" t="s">
        <v>6</v>
      </c>
      <c r="F87" s="22" t="s">
        <v>10</v>
      </c>
      <c r="G87" s="82">
        <f>Secundária!AB23</f>
        <v>760574.20931506855</v>
      </c>
      <c r="H87" s="29">
        <f>G87*Secundária!$AD$4</f>
        <v>1388047.932</v>
      </c>
    </row>
    <row r="88" spans="1:8">
      <c r="A88" s="20" t="s">
        <v>16</v>
      </c>
      <c r="B88" s="22"/>
      <c r="C88" s="21"/>
      <c r="D88" s="22">
        <v>41</v>
      </c>
      <c r="E88" s="22" t="s">
        <v>7</v>
      </c>
      <c r="F88" s="22" t="s">
        <v>10</v>
      </c>
      <c r="G88" s="82">
        <f>Secundária!AB45</f>
        <v>0</v>
      </c>
      <c r="H88" s="29">
        <f>G88*Secundária!$AD$4</f>
        <v>0</v>
      </c>
    </row>
    <row r="89" spans="1:8">
      <c r="A89" s="20" t="s">
        <v>16</v>
      </c>
      <c r="B89" s="22"/>
      <c r="C89" s="22"/>
      <c r="D89" s="22">
        <v>23</v>
      </c>
      <c r="E89" s="22" t="s">
        <v>1</v>
      </c>
      <c r="F89" s="22" t="s">
        <v>10</v>
      </c>
      <c r="G89" s="82">
        <f>Secundária!AB27</f>
        <v>8247.8150136986296</v>
      </c>
      <c r="H89" s="29">
        <f>G89*Secundária!$AD$4</f>
        <v>15052.262399999998</v>
      </c>
    </row>
    <row r="90" spans="1:8">
      <c r="A90" s="20" t="s">
        <v>16</v>
      </c>
      <c r="B90" s="22"/>
      <c r="C90" s="21"/>
      <c r="D90" s="22">
        <v>21</v>
      </c>
      <c r="E90" s="22" t="s">
        <v>5</v>
      </c>
      <c r="F90" s="22" t="s">
        <v>10</v>
      </c>
      <c r="G90" s="82">
        <f>Secundária!AB25</f>
        <v>4656.7232876712324</v>
      </c>
      <c r="H90" s="29">
        <f>G90*Secundária!$AD$4</f>
        <v>8498.5199999999986</v>
      </c>
    </row>
    <row r="91" spans="1:8">
      <c r="A91" s="20" t="s">
        <v>16</v>
      </c>
      <c r="B91" s="22"/>
      <c r="C91" s="22"/>
      <c r="D91" s="22">
        <v>20</v>
      </c>
      <c r="E91" s="22" t="s">
        <v>4</v>
      </c>
      <c r="F91" s="22" t="s">
        <v>10</v>
      </c>
      <c r="G91" s="82">
        <f>Secundária!AB24</f>
        <v>8187.1693150684914</v>
      </c>
      <c r="H91" s="29">
        <f>G91*Secundária!$AD$4</f>
        <v>14941.583999999997</v>
      </c>
    </row>
    <row r="92" spans="1:8">
      <c r="A92" s="20" t="s">
        <v>16</v>
      </c>
      <c r="B92" s="22"/>
      <c r="C92" s="22"/>
      <c r="D92" s="22">
        <v>22</v>
      </c>
      <c r="E92" s="22" t="s">
        <v>2</v>
      </c>
      <c r="F92" s="22" t="s">
        <v>10</v>
      </c>
      <c r="G92" s="82">
        <f>Secundária!AB26</f>
        <v>6867.8136986301361</v>
      </c>
      <c r="H92" s="29">
        <f>G92*Secundária!$AD$4</f>
        <v>12533.759999999998</v>
      </c>
    </row>
    <row r="93" spans="1:8">
      <c r="A93" s="20" t="s">
        <v>16</v>
      </c>
      <c r="B93" s="22"/>
      <c r="C93" s="22"/>
      <c r="D93" s="22">
        <v>24</v>
      </c>
      <c r="E93" s="22" t="s">
        <v>2</v>
      </c>
      <c r="F93" s="22" t="s">
        <v>10</v>
      </c>
      <c r="G93" s="82">
        <f>Secundária!AB28</f>
        <v>2965.4794520547944</v>
      </c>
      <c r="H93" s="29">
        <f>G93*Secundária!$AD$4</f>
        <v>5412</v>
      </c>
    </row>
    <row r="94" spans="1:8">
      <c r="A94" s="20" t="s">
        <v>16</v>
      </c>
      <c r="B94" s="22"/>
      <c r="C94" s="22"/>
      <c r="D94" s="22">
        <v>25</v>
      </c>
      <c r="E94" s="22" t="s">
        <v>2</v>
      </c>
      <c r="F94" s="22" t="s">
        <v>10</v>
      </c>
      <c r="G94" s="82">
        <f>Secundária!AB29</f>
        <v>5897.2602739726026</v>
      </c>
      <c r="H94" s="29">
        <f>G94*Secundária!$AD$4</f>
        <v>10762.5</v>
      </c>
    </row>
    <row r="95" spans="1:8">
      <c r="A95" s="20" t="s">
        <v>16</v>
      </c>
      <c r="B95" s="22"/>
      <c r="C95" s="22"/>
      <c r="D95" s="22">
        <v>26</v>
      </c>
      <c r="E95" s="22" t="s">
        <v>2</v>
      </c>
      <c r="F95" s="22" t="s">
        <v>10</v>
      </c>
      <c r="G95" s="82">
        <f>Secundária!AB30</f>
        <v>1250.1567123287671</v>
      </c>
      <c r="H95" s="29">
        <f>G95*Secundária!$AD$4</f>
        <v>2281.5360000000001</v>
      </c>
    </row>
    <row r="96" spans="1:8">
      <c r="A96" s="20" t="s">
        <v>16</v>
      </c>
      <c r="B96" s="22"/>
      <c r="C96" s="22"/>
      <c r="D96" s="22">
        <v>27</v>
      </c>
      <c r="E96" s="22" t="s">
        <v>2</v>
      </c>
      <c r="F96" s="22" t="s">
        <v>10</v>
      </c>
      <c r="G96" s="82">
        <f>Secundária!AB31</f>
        <v>1112.0547945205481</v>
      </c>
      <c r="H96" s="29">
        <f>G96*Secundária!$AD$4</f>
        <v>2029.5000000000002</v>
      </c>
    </row>
    <row r="97" spans="1:8">
      <c r="A97" s="20" t="s">
        <v>16</v>
      </c>
      <c r="B97" s="22"/>
      <c r="C97" s="22"/>
      <c r="D97" s="22">
        <v>28</v>
      </c>
      <c r="E97" s="22" t="s">
        <v>2</v>
      </c>
      <c r="F97" s="22" t="s">
        <v>10</v>
      </c>
      <c r="G97" s="82">
        <f>Secundária!AB32</f>
        <v>366.19397260273973</v>
      </c>
      <c r="H97" s="29">
        <f>G97*Secundária!$AD$4</f>
        <v>668.30399999999997</v>
      </c>
    </row>
    <row r="98" spans="1:8">
      <c r="A98" s="20" t="s">
        <v>16</v>
      </c>
      <c r="B98" s="22"/>
      <c r="C98" s="22"/>
      <c r="D98" s="22">
        <v>29</v>
      </c>
      <c r="E98" s="22" t="s">
        <v>2</v>
      </c>
      <c r="F98" s="22" t="s">
        <v>10</v>
      </c>
      <c r="G98" s="82">
        <f>Secundária!AB33</f>
        <v>0</v>
      </c>
      <c r="H98" s="29">
        <f>G98*Secundária!$AD$4</f>
        <v>0</v>
      </c>
    </row>
    <row r="99" spans="1:8">
      <c r="A99" s="20" t="s">
        <v>16</v>
      </c>
      <c r="B99" s="22"/>
      <c r="C99" s="22"/>
      <c r="D99" s="22">
        <v>30</v>
      </c>
      <c r="E99" s="22" t="s">
        <v>2</v>
      </c>
      <c r="F99" s="22" t="s">
        <v>10</v>
      </c>
      <c r="G99" s="82">
        <f>Secundária!AB34</f>
        <v>2653.7671232876714</v>
      </c>
      <c r="H99" s="29">
        <f>G99*Secundária!$AD$4</f>
        <v>4843.125</v>
      </c>
    </row>
    <row r="100" spans="1:8">
      <c r="A100" s="20" t="s">
        <v>16</v>
      </c>
      <c r="B100" s="22"/>
      <c r="C100" s="22"/>
      <c r="D100" s="22">
        <v>31</v>
      </c>
      <c r="E100" s="22" t="s">
        <v>2</v>
      </c>
      <c r="F100" s="22" t="s">
        <v>10</v>
      </c>
      <c r="G100" s="82">
        <f>Secundária!AB35</f>
        <v>0</v>
      </c>
      <c r="H100" s="29">
        <f>G100*Secundária!$AD$4</f>
        <v>0</v>
      </c>
    </row>
    <row r="101" spans="1:8">
      <c r="A101" s="20" t="s">
        <v>16</v>
      </c>
      <c r="B101" s="22"/>
      <c r="C101" s="22"/>
      <c r="D101" s="22">
        <v>32</v>
      </c>
      <c r="E101" s="22" t="s">
        <v>2</v>
      </c>
      <c r="F101" s="22" t="s">
        <v>10</v>
      </c>
      <c r="G101" s="82">
        <f>Secundária!AB36</f>
        <v>1334.4657534246576</v>
      </c>
      <c r="H101" s="29">
        <f>G101*Secundária!$AD$4</f>
        <v>2435.4</v>
      </c>
    </row>
    <row r="102" spans="1:8">
      <c r="A102" s="20" t="s">
        <v>16</v>
      </c>
      <c r="B102" s="22"/>
      <c r="C102" s="22"/>
      <c r="D102" s="22">
        <v>33</v>
      </c>
      <c r="E102" s="22" t="s">
        <v>2</v>
      </c>
      <c r="F102" s="22" t="s">
        <v>10</v>
      </c>
      <c r="G102" s="82">
        <f>Secundária!AB37</f>
        <v>468.54575342465756</v>
      </c>
      <c r="H102" s="29">
        <f>G102*Secundária!$AD$4</f>
        <v>855.096</v>
      </c>
    </row>
    <row r="103" spans="1:8">
      <c r="A103" s="20" t="s">
        <v>16</v>
      </c>
      <c r="B103" s="22"/>
      <c r="C103" s="22"/>
      <c r="D103" s="22">
        <v>122</v>
      </c>
      <c r="E103" s="22" t="s">
        <v>3</v>
      </c>
      <c r="F103" s="22" t="s">
        <v>12</v>
      </c>
      <c r="G103" s="82">
        <f>Secundária!AB126</f>
        <v>40845.834404109592</v>
      </c>
      <c r="H103" s="29">
        <f>G103*Secundária!$AD$4</f>
        <v>74543.647787499998</v>
      </c>
    </row>
    <row r="104" spans="1:8">
      <c r="A104" s="20" t="s">
        <v>16</v>
      </c>
      <c r="B104" s="22"/>
      <c r="C104" s="22"/>
      <c r="D104" s="22">
        <v>125</v>
      </c>
      <c r="E104" s="22" t="s">
        <v>3</v>
      </c>
      <c r="F104" s="22" t="s">
        <v>12</v>
      </c>
      <c r="G104" s="82">
        <f>Secundária!AB129</f>
        <v>3272.9424657534246</v>
      </c>
      <c r="H104" s="29">
        <f>G104*Secundária!$AD$4</f>
        <v>5973.12</v>
      </c>
    </row>
    <row r="105" spans="1:8">
      <c r="A105" s="20" t="s">
        <v>16</v>
      </c>
      <c r="B105" s="22"/>
      <c r="C105" s="22"/>
      <c r="D105" s="22">
        <v>126</v>
      </c>
      <c r="E105" s="22" t="s">
        <v>3</v>
      </c>
      <c r="F105" s="22" t="s">
        <v>12</v>
      </c>
      <c r="G105" s="82">
        <f>Secundária!AB130</f>
        <v>20036.243440639271</v>
      </c>
      <c r="H105" s="29">
        <f>G105*Secundária!$AD$4</f>
        <v>36566.14427916667</v>
      </c>
    </row>
    <row r="106" spans="1:8">
      <c r="A106" s="20" t="s">
        <v>16</v>
      </c>
      <c r="B106" s="22"/>
      <c r="C106" s="22"/>
      <c r="D106" s="22">
        <v>129</v>
      </c>
      <c r="E106" s="22" t="s">
        <v>3</v>
      </c>
      <c r="F106" s="22" t="s">
        <v>12</v>
      </c>
      <c r="G106" s="82">
        <f>Secundária!AB133</f>
        <v>9381.1311369862997</v>
      </c>
      <c r="H106" s="29">
        <f>G106*Secundária!$AD$4</f>
        <v>17120.564324999996</v>
      </c>
    </row>
    <row r="107" spans="1:8">
      <c r="A107" s="20" t="s">
        <v>16</v>
      </c>
      <c r="B107" s="22"/>
      <c r="C107" s="22"/>
      <c r="D107" s="22">
        <v>132</v>
      </c>
      <c r="E107" s="22" t="s">
        <v>3</v>
      </c>
      <c r="F107" s="22" t="s">
        <v>12</v>
      </c>
      <c r="G107" s="82">
        <f>Secundária!AB136</f>
        <v>7357.5715068493155</v>
      </c>
      <c r="H107" s="29">
        <f>G107*Secundária!$AD$4</f>
        <v>13427.568000000001</v>
      </c>
    </row>
    <row r="108" spans="1:8">
      <c r="A108" s="20" t="s">
        <v>16</v>
      </c>
      <c r="B108" s="22"/>
      <c r="C108" s="22"/>
      <c r="D108" s="22">
        <v>134</v>
      </c>
      <c r="E108" s="22" t="s">
        <v>3</v>
      </c>
      <c r="F108" s="22" t="s">
        <v>12</v>
      </c>
      <c r="G108" s="82">
        <f>Secundária!AB138</f>
        <v>490.94136986301373</v>
      </c>
      <c r="H108" s="29">
        <f>G108*Secundária!$AD$4</f>
        <v>895.96800000000007</v>
      </c>
    </row>
    <row r="109" spans="1:8">
      <c r="A109" s="20" t="s">
        <v>16</v>
      </c>
      <c r="B109" s="22"/>
      <c r="C109" s="22"/>
      <c r="D109" s="22">
        <v>135</v>
      </c>
      <c r="E109" s="22" t="s">
        <v>3</v>
      </c>
      <c r="F109" s="22" t="s">
        <v>12</v>
      </c>
      <c r="G109" s="82">
        <f>Secundária!AB139</f>
        <v>5204.2187831050223</v>
      </c>
      <c r="H109" s="29">
        <f>G109*Secundária!$AD$4</f>
        <v>9497.6992791666653</v>
      </c>
    </row>
    <row r="110" spans="1:8">
      <c r="A110" s="20" t="s">
        <v>16</v>
      </c>
      <c r="B110" s="22"/>
      <c r="C110" s="22"/>
      <c r="D110" s="22">
        <v>138</v>
      </c>
      <c r="E110" s="22" t="s">
        <v>3</v>
      </c>
      <c r="F110" s="22" t="s">
        <v>12</v>
      </c>
      <c r="G110" s="82">
        <f>Secundária!AB142</f>
        <v>375.02465753424656</v>
      </c>
      <c r="H110" s="29">
        <f>G110*Secundária!$AD$4</f>
        <v>684.42</v>
      </c>
    </row>
    <row r="111" spans="1:8">
      <c r="A111" s="20" t="s">
        <v>16</v>
      </c>
      <c r="B111" s="22"/>
      <c r="C111" s="21"/>
      <c r="D111" s="22">
        <v>143</v>
      </c>
      <c r="E111" s="22" t="s">
        <v>3</v>
      </c>
      <c r="F111" s="22" t="s">
        <v>12</v>
      </c>
      <c r="G111" s="82">
        <f>Secundária!AB147</f>
        <v>0</v>
      </c>
      <c r="H111" s="29">
        <f>G111*Secundária!$AD$4</f>
        <v>0</v>
      </c>
    </row>
    <row r="112" spans="1:8">
      <c r="A112" s="20" t="s">
        <v>16</v>
      </c>
      <c r="B112" s="22"/>
      <c r="C112" s="22"/>
      <c r="D112" s="22">
        <v>115</v>
      </c>
      <c r="E112" s="22" t="s">
        <v>6</v>
      </c>
      <c r="F112" s="22" t="s">
        <v>12</v>
      </c>
      <c r="G112" s="82">
        <f>Secundária!AB119</f>
        <v>485918.18891164387</v>
      </c>
      <c r="H112" s="29">
        <f>G112*Secundária!$AD$4</f>
        <v>886800.69476375007</v>
      </c>
    </row>
    <row r="113" spans="1:8">
      <c r="A113" s="20" t="s">
        <v>16</v>
      </c>
      <c r="B113" s="22"/>
      <c r="C113" s="22"/>
      <c r="D113" s="22">
        <v>116</v>
      </c>
      <c r="E113" s="22" t="s">
        <v>6</v>
      </c>
      <c r="F113" s="22" t="s">
        <v>12</v>
      </c>
      <c r="G113" s="82">
        <f>Secundária!AB120</f>
        <v>0</v>
      </c>
      <c r="H113" s="29">
        <f>G113*Secundária!$AD$4</f>
        <v>0</v>
      </c>
    </row>
    <row r="114" spans="1:8">
      <c r="A114" s="20" t="s">
        <v>16</v>
      </c>
      <c r="B114" s="22"/>
      <c r="C114" s="22"/>
      <c r="D114" s="22">
        <v>123</v>
      </c>
      <c r="E114" s="22" t="s">
        <v>6</v>
      </c>
      <c r="F114" s="22" t="s">
        <v>12</v>
      </c>
      <c r="G114" s="82">
        <f>Secundária!AB127</f>
        <v>38164.273577625572</v>
      </c>
      <c r="H114" s="29">
        <f>G114*Secundária!$AD$4</f>
        <v>69649.799279166662</v>
      </c>
    </row>
    <row r="115" spans="1:8">
      <c r="A115" s="20" t="s">
        <v>16</v>
      </c>
      <c r="B115" s="22"/>
      <c r="C115" s="22"/>
      <c r="D115" s="22">
        <v>128</v>
      </c>
      <c r="E115" s="22" t="s">
        <v>6</v>
      </c>
      <c r="F115" s="22" t="s">
        <v>12</v>
      </c>
      <c r="G115" s="82">
        <f>Secundária!AB132</f>
        <v>1178.2592876712329</v>
      </c>
      <c r="H115" s="29">
        <f>G115*Secundária!$AD$4</f>
        <v>2150.3231999999998</v>
      </c>
    </row>
    <row r="116" spans="1:8">
      <c r="A116" s="20" t="s">
        <v>16</v>
      </c>
      <c r="B116" s="22"/>
      <c r="C116" s="21"/>
      <c r="D116" s="22">
        <v>133</v>
      </c>
      <c r="E116" s="22" t="s">
        <v>6</v>
      </c>
      <c r="F116" s="22" t="s">
        <v>12</v>
      </c>
      <c r="G116" s="82">
        <f>Secundária!AB137</f>
        <v>618.10323287671235</v>
      </c>
      <c r="H116" s="29">
        <f>G116*Secundária!$AD$4</f>
        <v>1128.0383999999999</v>
      </c>
    </row>
    <row r="117" spans="1:8">
      <c r="A117" s="20" t="s">
        <v>16</v>
      </c>
      <c r="B117" s="22"/>
      <c r="C117" s="22"/>
      <c r="D117" s="22">
        <v>124</v>
      </c>
      <c r="E117" s="22" t="s">
        <v>7</v>
      </c>
      <c r="F117" s="22" t="s">
        <v>12</v>
      </c>
      <c r="G117" s="82">
        <f>Secundária!AB128</f>
        <v>3462.7730915068487</v>
      </c>
      <c r="H117" s="29">
        <f>G117*Secundária!$AD$4</f>
        <v>6319.5608919999986</v>
      </c>
    </row>
    <row r="118" spans="1:8">
      <c r="A118" s="20" t="s">
        <v>16</v>
      </c>
      <c r="B118" s="22"/>
      <c r="C118" s="22"/>
      <c r="D118" s="22">
        <v>127</v>
      </c>
      <c r="E118" s="22" t="s">
        <v>7</v>
      </c>
      <c r="F118" s="22" t="s">
        <v>12</v>
      </c>
      <c r="G118" s="82">
        <f>Secundária!AB131</f>
        <v>1587.3770958904108</v>
      </c>
      <c r="H118" s="29">
        <f>G118*Secundária!$AD$4</f>
        <v>2896.9631999999997</v>
      </c>
    </row>
    <row r="119" spans="1:8">
      <c r="A119" s="20" t="s">
        <v>16</v>
      </c>
      <c r="B119" s="22"/>
      <c r="C119" s="22"/>
      <c r="D119" s="22">
        <v>136</v>
      </c>
      <c r="E119" s="22" t="s">
        <v>7</v>
      </c>
      <c r="F119" s="22" t="s">
        <v>12</v>
      </c>
      <c r="G119" s="82">
        <f>Secundária!AB140</f>
        <v>467.8382465753424</v>
      </c>
      <c r="H119" s="29">
        <f>G119*Secundária!$AD$4</f>
        <v>853.80479999999989</v>
      </c>
    </row>
    <row r="120" spans="1:8">
      <c r="A120" s="20" t="s">
        <v>16</v>
      </c>
      <c r="B120" s="22"/>
      <c r="C120" s="22"/>
      <c r="D120" s="22">
        <v>137</v>
      </c>
      <c r="E120" s="22" t="s">
        <v>7</v>
      </c>
      <c r="F120" s="22" t="s">
        <v>12</v>
      </c>
      <c r="G120" s="82">
        <f>Secundária!AB141</f>
        <v>0</v>
      </c>
      <c r="H120" s="29">
        <f>G120*Secundária!$AD$4</f>
        <v>0</v>
      </c>
    </row>
    <row r="121" spans="1:8">
      <c r="A121" s="20" t="s">
        <v>16</v>
      </c>
      <c r="B121" s="22"/>
      <c r="C121" s="22"/>
      <c r="D121" s="22">
        <v>139</v>
      </c>
      <c r="E121" s="22" t="s">
        <v>7</v>
      </c>
      <c r="F121" s="22" t="s">
        <v>12</v>
      </c>
      <c r="G121" s="82">
        <f>Secundária!AB143</f>
        <v>62.214312328767136</v>
      </c>
      <c r="H121" s="29">
        <f>G121*Secundária!$AD$4</f>
        <v>113.54112000000002</v>
      </c>
    </row>
    <row r="122" spans="1:8">
      <c r="A122" s="20" t="s">
        <v>20</v>
      </c>
      <c r="B122" s="22"/>
      <c r="C122" s="22"/>
      <c r="D122" s="22">
        <v>141</v>
      </c>
      <c r="E122" s="22" t="s">
        <v>7</v>
      </c>
      <c r="F122" s="22" t="s">
        <v>12</v>
      </c>
      <c r="G122" s="82">
        <f>Secundária!AB145</f>
        <v>0</v>
      </c>
      <c r="H122" s="29">
        <f>G122*Secundária!$AD$4</f>
        <v>0</v>
      </c>
    </row>
    <row r="123" spans="1:8">
      <c r="A123" s="20" t="s">
        <v>16</v>
      </c>
      <c r="B123" s="22"/>
      <c r="C123" s="22"/>
      <c r="D123" s="22">
        <v>142</v>
      </c>
      <c r="E123" s="22" t="s">
        <v>7</v>
      </c>
      <c r="F123" s="22" t="s">
        <v>12</v>
      </c>
      <c r="G123" s="82">
        <f>Secundária!AB146</f>
        <v>0</v>
      </c>
      <c r="H123" s="29">
        <f>G123*Secundária!$AD$4</f>
        <v>0</v>
      </c>
    </row>
    <row r="124" spans="1:8">
      <c r="A124" s="20" t="s">
        <v>16</v>
      </c>
      <c r="B124" s="22"/>
      <c r="C124" s="22"/>
      <c r="D124" s="22">
        <v>145</v>
      </c>
      <c r="E124" s="22" t="s">
        <v>7</v>
      </c>
      <c r="F124" s="22" t="s">
        <v>12</v>
      </c>
      <c r="G124" s="82">
        <f>Secundária!AB149</f>
        <v>11.551561643835619</v>
      </c>
      <c r="H124" s="29">
        <f>G124*Secundária!$AD$4</f>
        <v>21.081600000000005</v>
      </c>
    </row>
    <row r="125" spans="1:8">
      <c r="A125" s="20" t="s">
        <v>16</v>
      </c>
      <c r="B125" s="22"/>
      <c r="C125" s="22"/>
      <c r="D125" s="22">
        <v>117</v>
      </c>
      <c r="E125" s="22" t="s">
        <v>1</v>
      </c>
      <c r="F125" s="22" t="s">
        <v>12</v>
      </c>
      <c r="G125" s="82">
        <f>Secundária!AB121</f>
        <v>32768.927999999993</v>
      </c>
      <c r="H125" s="29">
        <f>G125*Secundária!$AD$4</f>
        <v>59803.293599999983</v>
      </c>
    </row>
    <row r="126" spans="1:8">
      <c r="A126" s="20" t="s">
        <v>16</v>
      </c>
      <c r="B126" s="22"/>
      <c r="C126" s="22"/>
      <c r="D126" s="22">
        <v>118</v>
      </c>
      <c r="E126" s="22" t="s">
        <v>1</v>
      </c>
      <c r="F126" s="22" t="s">
        <v>12</v>
      </c>
      <c r="G126" s="82">
        <f>Secundária!AB122</f>
        <v>8856.1972602739716</v>
      </c>
      <c r="H126" s="29">
        <f>G126*Secundária!$AD$4</f>
        <v>16162.559999999998</v>
      </c>
    </row>
    <row r="127" spans="1:8">
      <c r="A127" s="20" t="s">
        <v>16</v>
      </c>
      <c r="B127" s="22"/>
      <c r="C127" s="22"/>
      <c r="D127" s="22">
        <v>119</v>
      </c>
      <c r="E127" s="22" t="s">
        <v>1</v>
      </c>
      <c r="F127" s="22" t="s">
        <v>12</v>
      </c>
      <c r="G127" s="82">
        <f>Secundária!AB123</f>
        <v>8671.9883200000004</v>
      </c>
      <c r="H127" s="29">
        <f>G127*Secundária!$AD$4</f>
        <v>15826.378684000001</v>
      </c>
    </row>
    <row r="128" spans="1:8">
      <c r="A128" s="20" t="s">
        <v>16</v>
      </c>
      <c r="B128" s="22"/>
      <c r="C128" s="22"/>
      <c r="D128" s="22">
        <v>121</v>
      </c>
      <c r="E128" s="22" t="s">
        <v>1</v>
      </c>
      <c r="F128" s="22" t="s">
        <v>12</v>
      </c>
      <c r="G128" s="82">
        <f>Secundária!AB125</f>
        <v>0</v>
      </c>
      <c r="H128" s="29">
        <f>G128*Secundária!$AD$4</f>
        <v>0</v>
      </c>
    </row>
    <row r="129" spans="1:8">
      <c r="A129" s="20" t="s">
        <v>16</v>
      </c>
      <c r="B129" s="22"/>
      <c r="C129" s="22"/>
      <c r="D129" s="22">
        <v>131</v>
      </c>
      <c r="E129" s="22" t="s">
        <v>1</v>
      </c>
      <c r="F129" s="22" t="s">
        <v>12</v>
      </c>
      <c r="G129" s="82">
        <f>Secundária!AB135</f>
        <v>737.7534246575342</v>
      </c>
      <c r="H129" s="29">
        <f>G129*Secundária!$AD$4</f>
        <v>1346.3999999999999</v>
      </c>
    </row>
    <row r="130" spans="1:8">
      <c r="A130" s="20" t="s">
        <v>16</v>
      </c>
      <c r="B130" s="22"/>
      <c r="C130" s="22"/>
      <c r="D130" s="22">
        <v>144</v>
      </c>
      <c r="E130" s="22" t="s">
        <v>5</v>
      </c>
      <c r="F130" s="22" t="s">
        <v>12</v>
      </c>
      <c r="G130" s="82">
        <f>Secundária!AB148</f>
        <v>85.096466849315064</v>
      </c>
      <c r="H130" s="29">
        <f>G130*Secundária!$AD$4</f>
        <v>155.301052</v>
      </c>
    </row>
    <row r="131" spans="1:8">
      <c r="A131" s="20" t="s">
        <v>16</v>
      </c>
      <c r="B131" s="22"/>
      <c r="C131" s="22"/>
      <c r="D131" s="22">
        <v>120</v>
      </c>
      <c r="E131" s="22" t="s">
        <v>4</v>
      </c>
      <c r="F131" s="22" t="s">
        <v>12</v>
      </c>
      <c r="G131" s="82">
        <f>Secundária!AB124</f>
        <v>4713.0371506849315</v>
      </c>
      <c r="H131" s="29">
        <f>G131*Secundária!$AD$4</f>
        <v>8601.2927999999993</v>
      </c>
    </row>
    <row r="132" spans="1:8">
      <c r="A132" s="20" t="s">
        <v>16</v>
      </c>
      <c r="B132" s="22"/>
      <c r="C132" s="22"/>
      <c r="D132" s="22">
        <v>130</v>
      </c>
      <c r="E132" s="22" t="s">
        <v>4</v>
      </c>
      <c r="F132" s="22" t="s">
        <v>12</v>
      </c>
      <c r="G132" s="82">
        <f>Secundária!AB134</f>
        <v>0</v>
      </c>
      <c r="H132" s="29">
        <f>G132*Secundária!$AD$4</f>
        <v>0</v>
      </c>
    </row>
    <row r="133" spans="1:8">
      <c r="A133" s="20" t="s">
        <v>16</v>
      </c>
      <c r="B133" s="22" t="s">
        <v>46</v>
      </c>
      <c r="C133" s="21">
        <f>SUM(H87:H133)</f>
        <v>2698899.6844617501</v>
      </c>
      <c r="D133" s="22">
        <v>140</v>
      </c>
      <c r="E133" s="22" t="s">
        <v>4</v>
      </c>
      <c r="F133" s="22" t="s">
        <v>12</v>
      </c>
      <c r="G133" s="82">
        <f>Secundária!AB144</f>
        <v>0</v>
      </c>
      <c r="H133" s="29">
        <f>G133*Secundária!$AD$4</f>
        <v>0</v>
      </c>
    </row>
    <row r="134" spans="1:8">
      <c r="A134" s="20" t="s">
        <v>18</v>
      </c>
      <c r="B134" s="22"/>
      <c r="C134" s="21"/>
      <c r="D134" s="22">
        <v>50</v>
      </c>
      <c r="E134" s="22" t="s">
        <v>3</v>
      </c>
      <c r="F134" s="22" t="s">
        <v>10</v>
      </c>
      <c r="G134" s="82">
        <f>Secundária!AB54</f>
        <v>0</v>
      </c>
      <c r="H134" s="29">
        <f>G134*Secundária!$AD$4</f>
        <v>0</v>
      </c>
    </row>
    <row r="135" spans="1:8">
      <c r="A135" s="20" t="s">
        <v>18</v>
      </c>
      <c r="B135" s="22"/>
      <c r="C135" s="22"/>
      <c r="D135" s="22">
        <v>36</v>
      </c>
      <c r="E135" s="22" t="s">
        <v>1</v>
      </c>
      <c r="F135" s="22" t="s">
        <v>10</v>
      </c>
      <c r="G135" s="82">
        <f>Secundária!AB40</f>
        <v>0</v>
      </c>
      <c r="H135" s="29">
        <f>G135*Secundária!$AD$4</f>
        <v>0</v>
      </c>
    </row>
    <row r="136" spans="1:8">
      <c r="A136" s="20" t="s">
        <v>18</v>
      </c>
      <c r="B136" s="22"/>
      <c r="C136" s="22"/>
      <c r="D136" s="22">
        <v>39</v>
      </c>
      <c r="E136" s="22" t="s">
        <v>1</v>
      </c>
      <c r="F136" s="22" t="s">
        <v>10</v>
      </c>
      <c r="G136" s="82">
        <f>Secundária!AB43</f>
        <v>0</v>
      </c>
      <c r="H136" s="29">
        <f>G136*Secundária!$AD$4</f>
        <v>0</v>
      </c>
    </row>
    <row r="137" spans="1:8">
      <c r="A137" s="20" t="s">
        <v>18</v>
      </c>
      <c r="B137" s="22"/>
      <c r="C137" s="22"/>
      <c r="D137" s="22">
        <v>40</v>
      </c>
      <c r="E137" s="22" t="s">
        <v>1</v>
      </c>
      <c r="F137" s="22" t="s">
        <v>10</v>
      </c>
      <c r="G137" s="82">
        <f>Secundária!AB44</f>
        <v>0</v>
      </c>
      <c r="H137" s="29">
        <f>G137*Secundária!$AD$4</f>
        <v>0</v>
      </c>
    </row>
    <row r="138" spans="1:8">
      <c r="A138" s="20" t="s">
        <v>18</v>
      </c>
      <c r="B138" s="22"/>
      <c r="C138" s="22"/>
      <c r="D138" s="22">
        <v>42</v>
      </c>
      <c r="E138" s="22" t="s">
        <v>1</v>
      </c>
      <c r="F138" s="22" t="s">
        <v>10</v>
      </c>
      <c r="G138" s="82">
        <f>Secundária!AB46</f>
        <v>0</v>
      </c>
      <c r="H138" s="29">
        <f>G138*Secundária!$AD$4</f>
        <v>0</v>
      </c>
    </row>
    <row r="139" spans="1:8">
      <c r="A139" s="20" t="s">
        <v>18</v>
      </c>
      <c r="B139" s="22"/>
      <c r="C139" s="22"/>
      <c r="D139" s="22">
        <v>44</v>
      </c>
      <c r="E139" s="22" t="s">
        <v>1</v>
      </c>
      <c r="F139" s="22" t="s">
        <v>10</v>
      </c>
      <c r="G139" s="82">
        <f>Secundária!AB48</f>
        <v>0</v>
      </c>
      <c r="H139" s="29">
        <f>G139*Secundária!$AD$4</f>
        <v>0</v>
      </c>
    </row>
    <row r="140" spans="1:8">
      <c r="A140" s="20" t="s">
        <v>18</v>
      </c>
      <c r="B140" s="22"/>
      <c r="C140" s="21"/>
      <c r="D140" s="22">
        <v>49</v>
      </c>
      <c r="E140" s="22" t="s">
        <v>1</v>
      </c>
      <c r="F140" s="22" t="s">
        <v>10</v>
      </c>
      <c r="G140" s="82">
        <f>Secundária!AB53</f>
        <v>0</v>
      </c>
      <c r="H140" s="29">
        <f>G140*Secundária!$AD$4</f>
        <v>0</v>
      </c>
    </row>
    <row r="141" spans="1:8">
      <c r="A141" s="20" t="s">
        <v>18</v>
      </c>
      <c r="B141" s="22"/>
      <c r="C141" s="22"/>
      <c r="D141" s="22">
        <v>43</v>
      </c>
      <c r="E141" s="22" t="s">
        <v>4</v>
      </c>
      <c r="F141" s="22" t="s">
        <v>10</v>
      </c>
      <c r="G141" s="82">
        <f>Secundária!AB47</f>
        <v>0</v>
      </c>
      <c r="H141" s="29">
        <f>G141*Secundária!$AD$4</f>
        <v>0</v>
      </c>
    </row>
    <row r="142" spans="1:8">
      <c r="A142" s="20" t="s">
        <v>18</v>
      </c>
      <c r="B142" s="22"/>
      <c r="C142" s="21"/>
      <c r="D142" s="22">
        <v>45</v>
      </c>
      <c r="E142" s="22" t="s">
        <v>4</v>
      </c>
      <c r="F142" s="22" t="s">
        <v>10</v>
      </c>
      <c r="G142" s="82">
        <f>Secundária!AB49</f>
        <v>0</v>
      </c>
      <c r="H142" s="29">
        <f>G142*Secundária!$AD$4</f>
        <v>0</v>
      </c>
    </row>
    <row r="143" spans="1:8">
      <c r="A143" s="20" t="s">
        <v>18</v>
      </c>
      <c r="B143" s="22"/>
      <c r="C143" s="22"/>
      <c r="D143" s="22">
        <v>35</v>
      </c>
      <c r="E143" s="22" t="s">
        <v>2</v>
      </c>
      <c r="F143" s="22" t="s">
        <v>10</v>
      </c>
      <c r="G143" s="82">
        <f>Secundária!AB39</f>
        <v>0</v>
      </c>
      <c r="H143" s="29">
        <f>G143*Secundária!$AD$4</f>
        <v>0</v>
      </c>
    </row>
    <row r="144" spans="1:8">
      <c r="A144" s="20" t="s">
        <v>18</v>
      </c>
      <c r="B144" s="22"/>
      <c r="C144" s="22"/>
      <c r="D144" s="22">
        <v>37</v>
      </c>
      <c r="E144" s="22" t="s">
        <v>2</v>
      </c>
      <c r="F144" s="22" t="s">
        <v>10</v>
      </c>
      <c r="G144" s="82">
        <f>Secundária!AB41</f>
        <v>0</v>
      </c>
      <c r="H144" s="29">
        <f>G144*Secundária!$AD$4</f>
        <v>0</v>
      </c>
    </row>
    <row r="145" spans="1:8">
      <c r="A145" s="20" t="s">
        <v>18</v>
      </c>
      <c r="B145" s="22"/>
      <c r="C145" s="22"/>
      <c r="D145" s="22">
        <v>38</v>
      </c>
      <c r="E145" s="22" t="s">
        <v>2</v>
      </c>
      <c r="F145" s="22" t="s">
        <v>10</v>
      </c>
      <c r="G145" s="82">
        <f>Secundária!AB42</f>
        <v>0</v>
      </c>
      <c r="H145" s="29">
        <f>G145*Secundária!$AD$4</f>
        <v>0</v>
      </c>
    </row>
    <row r="146" spans="1:8">
      <c r="A146" s="20" t="s">
        <v>18</v>
      </c>
      <c r="B146" s="22"/>
      <c r="C146" s="22"/>
      <c r="D146" s="22">
        <v>46</v>
      </c>
      <c r="E146" s="22" t="s">
        <v>2</v>
      </c>
      <c r="F146" s="22" t="s">
        <v>10</v>
      </c>
      <c r="G146" s="82">
        <f>Secundária!AB50</f>
        <v>0</v>
      </c>
      <c r="H146" s="29">
        <f>G146*Secundária!$AD$4</f>
        <v>0</v>
      </c>
    </row>
    <row r="147" spans="1:8">
      <c r="A147" s="20" t="s">
        <v>18</v>
      </c>
      <c r="B147" s="22"/>
      <c r="C147" s="21"/>
      <c r="D147" s="22">
        <v>47</v>
      </c>
      <c r="E147" s="22" t="s">
        <v>2</v>
      </c>
      <c r="F147" s="22" t="s">
        <v>10</v>
      </c>
      <c r="G147" s="82">
        <f>Secundária!AB51</f>
        <v>0</v>
      </c>
      <c r="H147" s="29">
        <f>G147*Secundária!$AD$4</f>
        <v>0</v>
      </c>
    </row>
    <row r="148" spans="1:8">
      <c r="A148" s="20" t="s">
        <v>18</v>
      </c>
      <c r="B148" s="22" t="s">
        <v>47</v>
      </c>
      <c r="C148" s="21">
        <f>SUM(H134:H148)</f>
        <v>0</v>
      </c>
      <c r="D148" s="22">
        <v>48</v>
      </c>
      <c r="E148" s="22" t="s">
        <v>2</v>
      </c>
      <c r="F148" s="22" t="s">
        <v>10</v>
      </c>
      <c r="G148" s="82">
        <f>Secundária!AB52</f>
        <v>0</v>
      </c>
      <c r="H148" s="29">
        <f>G148*Secundária!$AD$4</f>
        <v>0</v>
      </c>
    </row>
    <row r="149" spans="1:8">
      <c r="A149" s="20" t="s">
        <v>17</v>
      </c>
      <c r="B149" s="22"/>
      <c r="C149" s="22"/>
      <c r="D149" s="22">
        <v>34</v>
      </c>
      <c r="E149" s="22" t="s">
        <v>2</v>
      </c>
      <c r="F149" s="22" t="s">
        <v>10</v>
      </c>
      <c r="G149" s="82">
        <f>Secundária!AB38</f>
        <v>0</v>
      </c>
      <c r="H149" s="29">
        <f>G149*Secundária!$AD$4</f>
        <v>0</v>
      </c>
    </row>
    <row r="150" spans="1:8">
      <c r="A150" s="20" t="s">
        <v>17</v>
      </c>
      <c r="B150" s="22"/>
      <c r="C150" s="21"/>
      <c r="D150" s="22">
        <v>148</v>
      </c>
      <c r="E150" s="22" t="s">
        <v>7</v>
      </c>
      <c r="F150" s="22" t="s">
        <v>12</v>
      </c>
      <c r="G150" s="82">
        <f>Secundária!AB152</f>
        <v>0</v>
      </c>
      <c r="H150" s="29">
        <f>G150*Secundária!$AD$4</f>
        <v>0</v>
      </c>
    </row>
    <row r="151" spans="1:8">
      <c r="A151" s="20" t="s">
        <v>17</v>
      </c>
      <c r="B151" s="22"/>
      <c r="C151" s="21"/>
      <c r="D151" s="22">
        <v>149</v>
      </c>
      <c r="E151" s="22" t="s">
        <v>1</v>
      </c>
      <c r="F151" s="22" t="s">
        <v>12</v>
      </c>
      <c r="G151" s="82">
        <f>Secundária!AB153</f>
        <v>0</v>
      </c>
      <c r="H151" s="29">
        <f>G151*Secundária!$AD$4</f>
        <v>0</v>
      </c>
    </row>
    <row r="152" spans="1:8">
      <c r="A152" s="20" t="s">
        <v>17</v>
      </c>
      <c r="B152" s="22"/>
      <c r="C152" s="21"/>
      <c r="D152" s="22">
        <v>150</v>
      </c>
      <c r="E152" s="22" t="s">
        <v>5</v>
      </c>
      <c r="F152" s="22" t="s">
        <v>12</v>
      </c>
      <c r="G152" s="82">
        <f>Secundária!AB154</f>
        <v>0</v>
      </c>
      <c r="H152" s="29">
        <f>G152*Secundária!$AD$4</f>
        <v>0</v>
      </c>
    </row>
    <row r="153" spans="1:8">
      <c r="A153" s="20" t="s">
        <v>17</v>
      </c>
      <c r="B153" s="22"/>
      <c r="C153" s="22"/>
      <c r="D153" s="22">
        <v>146</v>
      </c>
      <c r="E153" s="22" t="s">
        <v>4</v>
      </c>
      <c r="F153" s="22" t="s">
        <v>12</v>
      </c>
      <c r="G153" s="82">
        <f>Secundária!AB150</f>
        <v>0</v>
      </c>
      <c r="H153" s="29">
        <f>G153*Secundária!$AD$4</f>
        <v>0</v>
      </c>
    </row>
    <row r="154" spans="1:8">
      <c r="A154" s="20" t="s">
        <v>17</v>
      </c>
      <c r="B154" s="22" t="s">
        <v>48</v>
      </c>
      <c r="C154" s="21">
        <f>SUM(H149:H154)</f>
        <v>0</v>
      </c>
      <c r="D154" s="22">
        <v>147</v>
      </c>
      <c r="E154" s="22" t="s">
        <v>4</v>
      </c>
      <c r="F154" s="22" t="s">
        <v>12</v>
      </c>
      <c r="G154" s="82">
        <f>Secundária!AB151</f>
        <v>0</v>
      </c>
      <c r="H154" s="29">
        <f>G154*Secundária!$AD$4</f>
        <v>0</v>
      </c>
    </row>
    <row r="155" spans="1:8">
      <c r="A155" s="20"/>
      <c r="B155" s="22"/>
      <c r="C155" s="21"/>
      <c r="D155" s="22"/>
      <c r="E155" s="22"/>
      <c r="F155" s="22"/>
      <c r="G155" s="82"/>
      <c r="H155" s="29"/>
    </row>
    <row r="156" spans="1:8">
      <c r="A156" s="20"/>
      <c r="B156" s="22"/>
      <c r="C156" s="21"/>
      <c r="D156" s="22"/>
      <c r="E156" s="22"/>
      <c r="F156" s="22"/>
      <c r="G156" s="22"/>
      <c r="H156" s="23"/>
    </row>
    <row r="157" spans="1:8">
      <c r="A157" s="20"/>
      <c r="B157" s="22"/>
      <c r="C157" s="22"/>
      <c r="D157" s="22"/>
      <c r="E157" s="22"/>
      <c r="F157" s="22"/>
      <c r="G157" s="22"/>
      <c r="H157" s="23"/>
    </row>
    <row r="158" spans="1:8">
      <c r="A158" s="20"/>
      <c r="B158" s="22"/>
      <c r="C158" s="22"/>
      <c r="D158" s="22"/>
      <c r="E158" s="22"/>
      <c r="F158" s="22"/>
      <c r="G158" s="22"/>
      <c r="H158" s="23"/>
    </row>
    <row r="159" spans="1:8">
      <c r="A159" s="20"/>
      <c r="B159" s="22"/>
      <c r="C159" s="22"/>
      <c r="D159" s="22"/>
      <c r="E159" s="22"/>
      <c r="F159" s="22"/>
      <c r="G159" s="22"/>
      <c r="H159" s="23"/>
    </row>
    <row r="160" spans="1:8" ht="15.75" thickBot="1">
      <c r="A160" s="24"/>
      <c r="B160" s="26" t="s">
        <v>49</v>
      </c>
      <c r="C160" s="26">
        <f>SUM(C5:C154)</f>
        <v>8834208.4805913325</v>
      </c>
      <c r="D160" s="26"/>
      <c r="E160" s="26"/>
      <c r="F160" s="26"/>
      <c r="G160" s="26"/>
      <c r="H160" s="27"/>
    </row>
  </sheetData>
  <sheetProtection password="D5BF" sheet="1" objects="1" scenarios="1"/>
  <sortState ref="A5:Q155">
    <sortCondition descending="1" ref="A5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Leia-me</vt:lpstr>
      <vt:lpstr>Principal Detalhada</vt:lpstr>
      <vt:lpstr>Principal Temas</vt:lpstr>
      <vt:lpstr>Secundária</vt:lpstr>
      <vt:lpstr>Secundária UPGRH</vt:lpstr>
      <vt:lpstr>Secundária Setor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Borges</dc:creator>
  <cp:lastModifiedBy>Alisson Borges</cp:lastModifiedBy>
  <dcterms:created xsi:type="dcterms:W3CDTF">2013-04-02T01:08:36Z</dcterms:created>
  <dcterms:modified xsi:type="dcterms:W3CDTF">2013-04-02T12:33:55Z</dcterms:modified>
</cp:coreProperties>
</file>